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81" documentId="120_S{2AC9BD13-BADA-5192-A53E-5A8FF88502F6}" xr6:coauthVersionLast="47" xr6:coauthVersionMax="47" xr10:uidLastSave="{31BAFA08-6C6C-402A-9AA1-8FBCEBBB58F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<sst xmlns="http://schemas.openxmlformats.org/spreadsheetml/2006/main" count="181551" uniqueCount="39151">
  <si>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</si>
  <si>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</si>
  <si>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</si>
  <si>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</si>
  <si>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</si>
  <si>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</si>
  <si>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</si>
  <si>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</si>
  <si>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</si>
  <si>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</si>
  <si>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</si>
  <si>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</si>
  <si>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</si>
  <si>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</si>
  <si>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</si>
  <si>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</si>
  <si>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</si>
  <si>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</si>
  <si>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</si>
  <si>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</si>
  <si>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</si>
  <si>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</si>
  <si>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</si>
  <si>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</si>
  <si>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</si>
  <si>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</si>
  <si>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</si>
  <si>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</si>
  <si>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</si>
  <si>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</si>
  <si>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</si>
  <si>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</si>
  <si>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</si>
  <si>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</si>
  <si>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</si>
  <si>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</si>
  <si>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</si>
  <si>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</si>
  <si>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</si>
  <si>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</si>
  <si>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</si>
  <si>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</si>
  <si>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</si>
  <si>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</si>
  <si>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</si>
  <si>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</si>
  <si>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</si>
  <si>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</si>
  <si>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</si>
  <si>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</si>
  <si>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</si>
  <si>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</si>
  <si>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</si>
  <si>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</si>
  <si>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</si>
  <si>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</si>
  <si>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</si>
  <si>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</si>
  <si>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</si>
  <si>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</si>
  <si>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</si>
  <si>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</si>
  <si>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</si>
  <si>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</si>
  <si>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</si>
  <si>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</si>
  <si>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</si>
  <si>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</si>
  <si>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</si>
  <si>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</si>
  <si>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</si>
  <si>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</si>
  <si>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</si>
  <si>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</si>
  <si>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</si>
  <si>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</si>
  <si>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</si>
  <si>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</si>
  <si>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</si>
  <si>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</si>
  <si>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</si>
  <si>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</si>
  <si>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</si>
  <si>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</si>
  <si>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</si>
  <si>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</si>
  <si>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</si>
  <si>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</si>
  <si>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</si>
  <si>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</si>
  <si>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</si>
  <si>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</si>
  <si>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</si>
  <si>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</si>
  <si>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</si>
  <si>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</si>
  <si>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</si>
  <si>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</si>
  <si>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</si>
  <si>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</si>
  <si>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</si>
  <si>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</si>
  <si>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</si>
  <si>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</si>
  <si>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</si>
  <si>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</si>
  <si>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</si>
  <si>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</si>
  <si>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</si>
  <si>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</si>
  <si>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</si>
  <si>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</si>
  <si>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</si>
  <si>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</si>
  <si>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</si>
  <si>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</si>
  <si>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</si>
  <si>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</si>
  <si>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</si>
  <si>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</si>
  <si>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</si>
  <si>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</si>
  <si>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</si>
  <si>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</si>
  <si>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</si>
  <si>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</si>
  <si>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</si>
  <si>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</si>
  <si>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</si>
  <si>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</si>
  <si>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</si>
  <si>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</si>
  <si>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</si>
  <si>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</si>
  <si>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</si>
  <si>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</si>
  <si>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</si>
  <si>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</si>
  <si>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</si>
  <si>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</si>
  <si>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</si>
  <si>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</si>
  <si>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</si>
  <si>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</si>
  <si>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</si>
  <si>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</si>
  <si>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</si>
  <si>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</si>
  <si>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</si>
  <si>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</si>
  <si>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</si>
  <si>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</si>
  <si>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</si>
  <si>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</si>
  <si>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</si>
  <si>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</si>
  <si>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</si>
  <si>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</si>
  <si>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</si>
  <si>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</si>
  <si>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</si>
  <si>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</si>
  <si>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</si>
  <si>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</si>
  <si>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</si>
  <si>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</si>
  <si>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</si>
  <si>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</si>
  <si>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</si>
  <si>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</si>
  <si>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</si>
  <si>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</si>
  <si>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</si>
  <si>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</si>
  <si>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</si>
  <si>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</si>
  <si>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</si>
  <si>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</si>
  <si>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</si>
  <si>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</si>
  <si>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</si>
  <si>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</si>
  <si>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</si>
  <si>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</si>
  <si>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</si>
  <si>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</si>
  <si>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</si>
  <si>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</si>
  <si>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</si>
  <si>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</si>
  <si>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</si>
  <si>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</si>
  <si>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</si>
  <si>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</si>
  <si>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</si>
  <si>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</si>
  <si>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</si>
  <si>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</si>
  <si>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</si>
  <si>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</si>
  <si>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</si>
  <si>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</si>
  <si>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</si>
  <si>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</si>
  <si>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</si>
  <si>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</si>
  <si>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</si>
  <si>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</si>
  <si>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</si>
  <si>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</si>
  <si>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</si>
  <si>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</si>
  <si>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</si>
  <si>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</si>
  <si>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</si>
  <si>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</si>
  <si>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</si>
  <si>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</si>
  <si>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</si>
  <si>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</si>
  <si>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</si>
  <si>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</si>
  <si>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</si>
  <si>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</si>
  <si>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</si>
  <si>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</si>
  <si>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</si>
  <si>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</si>
  <si>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</si>
  <si>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</si>
  <si>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</si>
  <si>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</si>
  <si>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</si>
  <si>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</si>
  <si>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</si>
  <si>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</si>
  <si>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</si>
  <si>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</si>
  <si>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</si>
  <si>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</si>
  <si>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</si>
  <si>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</si>
  <si>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</si>
  <si>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</si>
  <si>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</si>
  <si>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</si>
  <si>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</si>
  <si>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</si>
  <si>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</si>
  <si>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</si>
  <si>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</si>
  <si>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</si>
  <si>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</si>
  <si>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</si>
  <si>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</si>
  <si>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</si>
  <si>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</si>
  <si>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</si>
  <si>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</si>
  <si>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</si>
  <si>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</si>
  <si>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</si>
  <si>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</si>
  <si>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</si>
  <si>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</si>
  <si>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</si>
  <si>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</si>
  <si>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</si>
  <si>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</si>
  <si>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</si>
  <si>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</si>
  <si>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</si>
  <si>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</si>
  <si>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</si>
  <si>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</si>
  <si>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</si>
  <si>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</si>
  <si>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</si>
  <si>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</si>
  <si>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</si>
  <si>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</si>
  <si>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</si>
  <si>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</si>
  <si>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</si>
  <si>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</si>
  <si>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</si>
  <si>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</si>
  <si>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</si>
  <si>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</si>
  <si>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</si>
  <si>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</si>
  <si>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</si>
  <si>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</si>
  <si>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</si>
  <si>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</si>
  <si>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</si>
  <si>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</si>
  <si>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</si>
  <si>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</si>
  <si>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</si>
  <si>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</si>
  <si>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</si>
  <si>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</si>
  <si>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</si>
  <si>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</si>
  <si>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</si>
  <si>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</si>
  <si>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</si>
  <si>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</si>
  <si>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</si>
  <si>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</si>
  <si>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</si>
  <si>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</si>
  <si>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</si>
  <si>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</si>
  <si>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</si>
  <si>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</si>
  <si>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</si>
  <si>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</si>
  <si>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</si>
  <si>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</si>
  <si>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</si>
  <si>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</si>
  <si>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</si>
  <si>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</si>
  <si>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</si>
  <si>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</si>
  <si>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</si>
  <si>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</si>
  <si>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</si>
  <si>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</si>
  <si>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</si>
  <si>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</si>
  <si>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</si>
  <si>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</si>
  <si>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</si>
  <si>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</si>
  <si>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</si>
  <si>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</si>
  <si>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</si>
  <si>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</si>
  <si>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</si>
  <si>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</si>
  <si>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</si>
  <si>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</si>
  <si>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</si>
  <si>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</si>
  <si>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</si>
  <si>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</si>
  <si>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</si>
  <si>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</si>
  <si>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</si>
  <si>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</si>
  <si>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</si>
  <si>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</si>
  <si>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</si>
  <si>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</si>
  <si>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</si>
  <si>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</si>
  <si>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</si>
  <si>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</si>
  <si>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</si>
  <si>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</si>
  <si>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</si>
  <si>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</si>
  <si>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</si>
  <si>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</si>
  <si>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</si>
  <si>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</si>
  <si>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</si>
  <si>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</si>
  <si>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</si>
  <si>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</si>
  <si>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</si>
  <si>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</si>
  <si>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</si>
  <si>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</si>
  <si>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</si>
  <si>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</si>
  <si>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</si>
  <si>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</si>
  <si>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</si>
  <si>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</si>
  <si>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</si>
  <si>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</si>
  <si>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</si>
  <si>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</si>
  <si>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</si>
  <si>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</si>
  <si>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</si>
  <si>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</si>
  <si>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</si>
  <si>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</si>
  <si>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</si>
  <si>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</si>
  <si>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</si>
  <si>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</si>
  <si>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</si>
  <si>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</si>
  <si>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</si>
  <si>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</si>
  <si>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</si>
  <si>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</si>
  <si>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</si>
  <si>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</si>
  <si>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</si>
  <si>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</si>
  <si>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</si>
  <si>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</si>
  <si>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</si>
  <si>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</si>
  <si>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</si>
  <si>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</si>
  <si>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</si>
  <si>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</si>
  <si>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</si>
  <si>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</si>
  <si>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</si>
  <si>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</si>
  <si>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</si>
  <si>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</si>
  <si>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</si>
  <si>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</si>
  <si>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</si>
  <si>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</si>
  <si>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</si>
  <si>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</si>
  <si>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</si>
  <si>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</si>
  <si>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</si>
  <si>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</si>
  <si>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</si>
  <si>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</si>
  <si>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</si>
  <si>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</si>
  <si>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</si>
  <si>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</si>
  <si>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</si>
  <si>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</si>
  <si>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</si>
  <si>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</si>
  <si>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</si>
  <si>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</si>
  <si>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</si>
  <si>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</si>
  <si>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</si>
  <si>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</si>
  <si>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</si>
  <si>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</si>
  <si>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</si>
  <si>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</si>
  <si>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</si>
  <si>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</si>
  <si>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</si>
  <si>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</si>
  <si>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</si>
  <si>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</si>
  <si>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</si>
  <si>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</si>
  <si>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</si>
  <si>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</si>
  <si>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</si>
  <si>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</si>
  <si>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</si>
  <si>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</si>
  <si>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</si>
  <si>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</si>
  <si>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</si>
  <si>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</si>
  <si>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</si>
  <si>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</si>
  <si>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</si>
  <si>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</si>
  <si>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</si>
  <si>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</si>
  <si>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</si>
  <si>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</si>
  <si>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</si>
  <si>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</si>
  <si>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</si>
  <si>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</si>
  <si>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</si>
  <si>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</si>
  <si>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</si>
  <si>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</si>
  <si>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</si>
  <si>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</si>
  <si>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</si>
  <si>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</si>
  <si>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</si>
  <si>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</si>
  <si>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</si>
  <si>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</si>
  <si>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</si>
  <si>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</si>
  <si>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</si>
  <si>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</si>
  <si>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</si>
  <si>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</si>
  <si>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</si>
  <si>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</si>
  <si>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</si>
  <si>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</si>
  <si>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</si>
  <si>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</si>
  <si>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</si>
  <si>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</si>
  <si>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</si>
  <si>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</si>
  <si>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</si>
  <si>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</si>
  <si>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</si>
  <si>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</si>
  <si>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</si>
  <si>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</si>
  <si>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</si>
  <si>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</si>
  <si>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</si>
  <si>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</si>
  <si>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</si>
  <si>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</si>
  <si>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</si>
  <si>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</si>
  <si>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</si>
  <si>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</si>
  <si>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</si>
  <si>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</si>
  <si>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</si>
  <si>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</si>
  <si>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</si>
  <si>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</si>
  <si>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</si>
  <si>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</si>
  <si>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</si>
  <si>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</si>
  <si>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</si>
  <si>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</si>
  <si>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</si>
  <si>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</si>
  <si>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</si>
  <si>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</si>
  <si>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</si>
  <si>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</si>
  <si>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</si>
  <si>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</si>
  <si>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</si>
  <si>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</si>
  <si>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</si>
  <si>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</si>
  <si>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</si>
  <si>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</si>
  <si>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</si>
  <si>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</si>
  <si>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</si>
  <si>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</si>
  <si>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</si>
  <si>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</si>
  <si>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</si>
  <si>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</si>
  <si>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</si>
  <si>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</si>
  <si>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</si>
  <si>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</si>
  <si>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</si>
  <si>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</si>
  <si>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</si>
  <si>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</si>
  <si>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</si>
  <si>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</si>
  <si>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</si>
  <si>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</si>
  <si>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</si>
  <si>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</si>
  <si>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</si>
  <si>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</si>
  <si>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</si>
  <si>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</si>
  <si>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</si>
  <si>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</si>
  <si>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</si>
  <si>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</si>
  <si>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</si>
  <si>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</si>
  <si>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</si>
  <si>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</si>
  <si>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</si>
  <si>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</si>
  <si>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</si>
  <si>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</si>
  <si>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</si>
  <si>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</si>
  <si>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</si>
  <si>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</si>
  <si>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</si>
  <si>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</si>
  <si>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</si>
  <si>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</si>
  <si>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</si>
  <si>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</si>
  <si>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</si>
  <si>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</si>
  <si>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</si>
  <si>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</si>
  <si>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</si>
  <si>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</si>
  <si>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</si>
  <si>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</si>
  <si>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</si>
  <si>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</si>
  <si>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</si>
  <si>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</si>
  <si>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</si>
  <si>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</si>
  <si>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</si>
  <si>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</si>
  <si>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</si>
  <si>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</si>
  <si>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</si>
  <si>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</si>
  <si>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</si>
  <si>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</si>
  <si>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</si>
  <si>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</si>
  <si>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</si>
  <si>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</si>
  <si>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</si>
  <si>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</si>
  <si>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</si>
  <si>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</si>
  <si>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</si>
  <si>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</si>
  <si>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</si>
  <si>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</si>
  <si>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</si>
  <si>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</si>
  <si>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</si>
  <si>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</si>
  <si>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</si>
  <si>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</si>
  <si>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</si>
  <si>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</si>
  <si>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</si>
  <si>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</si>
  <si>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</si>
  <si>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</si>
  <si>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</si>
  <si>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</si>
  <si>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</si>
  <si>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</si>
  <si>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</si>
  <si>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</si>
  <si>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</si>
  <si>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</si>
  <si>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</si>
  <si>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</si>
  <si>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</si>
  <si>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</si>
  <si>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</si>
  <si>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</si>
  <si>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</si>
  <si>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</si>
  <si>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</si>
  <si>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</si>
  <si>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</si>
  <si>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</si>
  <si>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</si>
  <si>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</si>
  <si>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</si>
  <si>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</si>
  <si>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</si>
  <si>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</si>
  <si>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</si>
  <si>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</si>
  <si>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</si>
  <si>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</si>
  <si>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</si>
  <si>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</si>
  <si>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</si>
  <si>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</si>
  <si>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</si>
  <si>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</si>
  <si>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</si>
  <si>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</si>
  <si>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</si>
  <si>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</si>
  <si>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</si>
  <si>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</si>
  <si>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</si>
  <si>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</si>
  <si>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</si>
  <si>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</si>
  <si>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</si>
  <si>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</si>
  <si>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</si>
  <si>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</si>
  <si>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</si>
  <si>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</si>
  <si>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</si>
  <si>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</si>
  <si>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</si>
  <si>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</si>
  <si>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</si>
  <si>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</si>
  <si>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</si>
  <si>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</si>
  <si>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</si>
  <si>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</si>
  <si>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</si>
  <si>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</si>
  <si>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</si>
  <si>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</si>
  <si>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</si>
  <si>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</si>
  <si>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</si>
  <si>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</si>
  <si>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</si>
  <si>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</si>
  <si>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</si>
  <si>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</si>
  <si>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</si>
  <si>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</si>
  <si>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</si>
  <si>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</si>
  <si>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</si>
  <si>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</si>
  <si>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</si>
  <si>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</si>
  <si>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</si>
  <si>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</si>
  <si>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</si>
  <si>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</si>
  <si>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</si>
  <si>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</si>
  <si>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</si>
  <si>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</si>
  <si>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</si>
  <si>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</si>
  <si>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</si>
  <si>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</si>
  <si>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</si>
  <si>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</si>
  <si>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</si>
  <si>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</si>
  <si>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</si>
  <si>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</si>
  <si>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</si>
  <si>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</si>
  <si>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</si>
  <si>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</si>
  <si>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</si>
  <si>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</si>
  <si>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</si>
  <si>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</si>
  <si>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</si>
  <si>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</si>
  <si>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</si>
  <si>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</si>
  <si>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</si>
  <si>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</si>
  <si>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</si>
  <si>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</si>
  <si>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</si>
  <si>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</si>
  <si>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</si>
  <si>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</si>
  <si>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</si>
  <si>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</si>
  <si>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</si>
  <si>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</si>
  <si>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</si>
  <si>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</si>
  <si>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</si>
  <si>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</si>
  <si>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</si>
  <si>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</si>
  <si>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</si>
  <si>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</si>
  <si>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</si>
  <si>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</si>
  <si>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</si>
  <si>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</si>
  <si>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</si>
  <si>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</si>
  <si>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</si>
  <si>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</si>
  <si>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</si>
  <si>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</si>
  <si>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</si>
  <si>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</si>
  <si>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</si>
  <si>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</si>
  <si>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</si>
  <si>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</si>
  <si>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</si>
  <si>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</si>
  <si>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</si>
  <si>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</si>
  <si>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</si>
  <si>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</si>
  <si>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</si>
  <si>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</si>
  <si>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</si>
  <si>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</si>
  <si>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</si>
  <si>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</si>
  <si>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</si>
  <si>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</si>
  <si>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</si>
  <si>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</si>
  <si>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</si>
  <si>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</si>
  <si>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</si>
  <si>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</si>
  <si>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</si>
  <si>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</si>
  <si>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</si>
  <si>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</si>
  <si>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</si>
  <si>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</si>
  <si>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</si>
  <si>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</si>
  <si>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</si>
  <si>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</si>
  <si>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</si>
  <si>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</si>
  <si>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</si>
  <si>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</si>
  <si>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</si>
  <si>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</si>
  <si>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</si>
  <si>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</si>
  <si>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</si>
  <si>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</si>
  <si>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</si>
  <si>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</si>
  <si>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</si>
  <si>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</si>
  <si>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</si>
  <si>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</si>
  <si>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</si>
  <si>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</si>
  <si>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</si>
  <si>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</si>
  <si>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</si>
  <si>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</si>
  <si>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</si>
  <si>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</si>
  <si>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</si>
  <si>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</si>
  <si>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</si>
  <si>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</si>
  <si>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</si>
  <si>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</si>
  <si>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</si>
  <si>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</si>
  <si>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</si>
  <si>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</si>
  <si>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</si>
  <si>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</si>
  <si>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</si>
  <si>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</si>
  <si>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</si>
  <si>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</si>
  <si>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</si>
  <si>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</si>
  <si>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</si>
  <si>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</si>
  <si>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</si>
  <si>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</si>
  <si>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</si>
  <si>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</si>
  <si>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</si>
  <si>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</si>
  <si>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</si>
  <si>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</si>
  <si>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</si>
  <si>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</si>
  <si>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</si>
  <si>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</si>
  <si>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</si>
  <si>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</si>
  <si>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</si>
  <si>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</si>
  <si>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</si>
  <si>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</si>
  <si>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</si>
  <si>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</si>
  <si>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</si>
  <si>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</si>
  <si>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</si>
  <si>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</si>
  <si>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</si>
  <si>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</si>
  <si>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</si>
  <si>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</si>
  <si>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</si>
  <si>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</si>
  <si>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</si>
  <si>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</si>
  <si>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</si>
  <si>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</si>
  <si>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</si>
  <si>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</si>
  <si>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</si>
  <si>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</si>
  <si>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</si>
  <si>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</si>
  <si>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</si>
  <si>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</si>
  <si>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</si>
  <si>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</si>
  <si>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</si>
  <si>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</si>
  <si>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</si>
  <si>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</si>
  <si>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</si>
  <si>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</si>
  <si>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</si>
  <si>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</si>
  <si>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</si>
  <si>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</si>
  <si>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</si>
  <si>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</si>
  <si>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</si>
  <si>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</si>
  <si>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</si>
  <si>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</si>
  <si>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</si>
  <si>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</si>
  <si>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</si>
  <si>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</si>
  <si>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</si>
  <si>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</si>
  <si>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</si>
  <si>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</si>
  <si>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</si>
  <si>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</si>
  <si>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</si>
  <si>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</si>
  <si>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</si>
  <si>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</si>
  <si>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</si>
  <si>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</si>
  <si>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</si>
  <si>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</si>
  <si>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</si>
  <si>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</si>
  <si>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</si>
  <si>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</si>
  <si>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</si>
  <si>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</si>
  <si>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</si>
  <si>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</si>
  <si>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</si>
  <si>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</si>
  <si>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</si>
  <si>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</si>
  <si>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</si>
  <si>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</si>
  <si>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</si>
  <si>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</si>
  <si>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</si>
  <si>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</si>
  <si>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</si>
  <si>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</si>
  <si>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</si>
  <si>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</si>
  <si>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</si>
  <si>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</si>
  <si>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</si>
  <si>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</si>
  <si>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</si>
  <si>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</si>
  <si>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</si>
  <si>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</si>
  <si>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</si>
  <si>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</si>
  <si>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</si>
  <si>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</si>
  <si>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</si>
  <si>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</si>
  <si>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</si>
  <si>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</si>
  <si>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</si>
  <si>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</si>
  <si>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</si>
  <si>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</si>
  <si>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</si>
  <si>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</si>
  <si>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</si>
  <si>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</si>
  <si>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</si>
  <si>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</si>
  <si>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</si>
  <si>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</si>
  <si>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</si>
  <si>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</si>
  <si>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</si>
  <si>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</si>
  <si>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</si>
  <si>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</si>
  <si>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</si>
  <si>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</si>
  <si>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</si>
  <si>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</si>
  <si>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</si>
  <si>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</si>
  <si>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</si>
  <si>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</si>
  <si>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</si>
  <si>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</si>
  <si>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</si>
  <si>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</si>
  <si>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</si>
  <si>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</si>
  <si>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</si>
  <si>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</si>
  <si>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</si>
  <si>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</si>
  <si>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</si>
  <si>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</si>
  <si>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</si>
  <si>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</si>
  <si>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</si>
  <si>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</si>
  <si>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</si>
  <si>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</si>
  <si>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</si>
  <si>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</si>
  <si>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</si>
  <si>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</si>
  <si>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</si>
  <si>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</si>
  <si>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</si>
  <si>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</si>
  <si>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</si>
  <si>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</si>
  <si>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</si>
  <si>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</si>
  <si>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</si>
  <si>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</si>
  <si>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</si>
  <si>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</si>
  <si>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</si>
  <si>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</si>
  <si>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</si>
  <si>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</si>
  <si>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</si>
  <si>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</si>
  <si>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</si>
  <si>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</si>
  <si>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</si>
  <si>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</si>
  <si>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</si>
  <si>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</si>
  <si>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</si>
  <si>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</si>
  <si>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</si>
  <si>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</si>
  <si>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</si>
  <si>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</si>
  <si>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</si>
  <si>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</si>
  <si>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</si>
  <si>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</si>
  <si>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</si>
  <si>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</si>
  <si>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</si>
  <si>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</si>
  <si>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</si>
  <si>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</si>
  <si>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</si>
  <si>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</si>
  <si>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</si>
  <si>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</si>
  <si>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</si>
  <si>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</si>
  <si>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</si>
  <si>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</si>
  <si>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</si>
  <si>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</si>
  <si>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</si>
  <si>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</si>
  <si>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</si>
  <si>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</si>
  <si>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</si>
  <si>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</si>
  <si>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</si>
  <si>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</si>
  <si>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</si>
  <si>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</si>
  <si>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</si>
  <si>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</si>
  <si>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</si>
  <si>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</si>
  <si>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</si>
  <si>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</si>
  <si>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</si>
  <si>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</si>
  <si>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</si>
  <si>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</si>
  <si>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</si>
  <si>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</si>
  <si>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</si>
  <si>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</si>
  <si>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</si>
  <si>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</si>
  <si>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</si>
  <si>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</si>
  <si>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</si>
  <si>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</si>
  <si>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</si>
  <si>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</si>
  <si>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</si>
  <si>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</si>
  <si>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</si>
  <si>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</si>
  <si>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</si>
  <si>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</si>
  <si>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</si>
  <si>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</si>
  <si>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</si>
  <si>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</si>
  <si>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</si>
  <si>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</si>
  <si>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</si>
  <si>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</si>
  <si>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</si>
  <si>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</si>
  <si>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</si>
  <si>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</si>
  <si>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</si>
  <si>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</si>
  <si>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</si>
  <si>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</si>
  <si>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</si>
  <si>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</si>
  <si>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</si>
  <si>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</si>
  <si>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</si>
  <si>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</si>
  <si>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</si>
  <si>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</si>
  <si>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</si>
  <si>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</si>
  <si>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</si>
  <si>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</si>
  <si>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</si>
  <si>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</si>
  <si>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</si>
  <si>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</si>
  <si>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</si>
  <si>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</si>
  <si>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</si>
  <si>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</si>
  <si>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</si>
  <si>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</si>
  <si>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</si>
  <si>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</si>
  <si>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</si>
  <si>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</si>
  <si>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</si>
  <si>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</si>
  <si>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</si>
  <si>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</si>
  <si>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</si>
  <si>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</si>
  <si>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</si>
  <si>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</si>
  <si>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</si>
  <si>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</si>
  <si>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</si>
  <si>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</si>
  <si>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</si>
  <si>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</si>
  <si>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</si>
  <si>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</si>
  <si>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</si>
  <si>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</si>
  <si>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</si>
  <si>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</si>
  <si>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</si>
  <si>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</si>
  <si>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</si>
  <si>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</si>
  <si>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</si>
  <si>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</si>
  <si>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</si>
  <si>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</si>
  <si>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</si>
  <si>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</si>
  <si>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</si>
  <si>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</si>
  <si>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</si>
  <si>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</si>
  <si>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</si>
  <si>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</si>
  <si>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</si>
  <si>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</si>
  <si>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</si>
  <si>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</si>
  <si>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</si>
  <si>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</si>
  <si>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</si>
  <si>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</si>
  <si>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</si>
  <si>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</si>
  <si>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</si>
  <si>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</si>
  <si>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</si>
  <si>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</si>
  <si>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</si>
  <si>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</si>
  <si>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</si>
  <si>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</si>
  <si>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</si>
  <si>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</si>
  <si>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</si>
  <si>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</si>
  <si>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</si>
  <si>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</si>
  <si>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</si>
  <si>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</si>
  <si>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</si>
  <si>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</si>
  <si>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</si>
  <si>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</si>
  <si>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</si>
  <si>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</si>
  <si>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</si>
  <si>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</si>
  <si>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</si>
  <si>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</si>
  <si>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</si>
  <si>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</si>
  <si>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</si>
  <si>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</si>
  <si>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</si>
  <si>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</si>
  <si>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</si>
  <si>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</si>
  <si>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</si>
  <si>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</si>
  <si>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</si>
  <si>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</si>
  <si>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</si>
  <si>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</si>
  <si>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</si>
  <si>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</si>
  <si>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</si>
  <si>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</si>
  <si>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</si>
  <si>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</si>
  <si>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</si>
  <si>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</si>
  <si>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</si>
  <si>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</si>
  <si>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</si>
  <si>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</si>
  <si>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</si>
  <si>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</si>
  <si>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</si>
  <si>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</si>
  <si>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</si>
  <si>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</si>
  <si>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</si>
  <si>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</si>
  <si>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</si>
  <si>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</si>
  <si>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</si>
  <si>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</si>
  <si>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</si>
  <si>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</si>
  <si>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</si>
  <si>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</si>
  <si>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</si>
  <si>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</si>
  <si>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</si>
  <si>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</si>
  <si>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</si>
  <si>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</si>
  <si>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</si>
  <si>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</si>
  <si>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</si>
  <si>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</si>
  <si>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</si>
  <si>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</si>
  <si>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</si>
  <si>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</si>
  <si>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</si>
  <si>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</si>
  <si>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</si>
  <si>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</si>
  <si>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</si>
  <si>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</si>
  <si>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</si>
  <si>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</si>
  <si>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</si>
  <si>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</si>
  <si>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</si>
  <si>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</si>
  <si>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</si>
  <si>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</si>
  <si>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</si>
  <si>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</si>
  <si>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</si>
  <si>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</si>
  <si>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</si>
  <si>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</si>
  <si>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</si>
  <si>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</si>
  <si>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</si>
  <si>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</si>
  <si>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</si>
  <si>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</si>
  <si>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</si>
  <si>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</si>
  <si>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</si>
  <si>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</si>
  <si>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</si>
  <si>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</si>
  <si>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</si>
  <si>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</si>
  <si>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</si>
  <si>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</si>
  <si>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</si>
  <si>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</si>
  <si>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</si>
  <si>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</si>
  <si>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</si>
  <si>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</si>
  <si>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</si>
  <si>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</si>
  <si>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</si>
  <si>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</si>
  <si>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</si>
  <si>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</si>
  <si>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</si>
  <si>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</si>
  <si>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</si>
  <si>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</si>
  <si>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</si>
  <si>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</si>
  <si>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</si>
  <si>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</si>
  <si>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</si>
  <si>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</si>
  <si>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</si>
  <si>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</si>
  <si>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</si>
  <si>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</si>
  <si>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</si>
  <si>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</si>
  <si>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</si>
  <si>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</si>
  <si>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</si>
  <si>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</si>
  <si>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</si>
  <si>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</si>
  <si>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</si>
  <si>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</si>
  <si>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</si>
  <si>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</si>
  <si>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</si>
  <si>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</si>
  <si>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</si>
  <si>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</si>
  <si>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</si>
  <si>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</si>
  <si>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</si>
  <si>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</si>
  <si>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</si>
  <si>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</si>
  <si>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</si>
  <si>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</si>
  <si>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</si>
  <si>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</si>
  <si>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</si>
  <si>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</si>
  <si>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</si>
  <si>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</si>
  <si>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</si>
  <si>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</si>
  <si>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</si>
  <si>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</si>
  <si>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</si>
  <si>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</si>
  <si>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</si>
  <si>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</si>
  <si>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</si>
  <si>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</si>
  <si>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</si>
  <si>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</si>
  <si>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</si>
  <si>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</si>
  <si>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</si>
  <si>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</si>
  <si>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</si>
  <si>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</si>
  <si>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</si>
  <si>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</si>
  <si>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</si>
  <si>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</si>
  <si>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</si>
  <si>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</si>
  <si>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</si>
  <si>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</si>
  <si>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</si>
  <si>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</si>
  <si>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</si>
  <si>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</si>
  <si>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</si>
  <si>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</si>
  <si>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</si>
  <si>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</si>
  <si>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</si>
  <si>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</si>
  <si>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</si>
  <si>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</si>
  <si>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</si>
  <si>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</si>
  <si>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</si>
  <si>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</si>
  <si>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</si>
  <si>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</si>
  <si>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</si>
  <si>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</si>
  <si>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</si>
  <si>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</si>
  <si>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</si>
  <si>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</si>
  <si>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</si>
  <si>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</si>
  <si>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</si>
  <si>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</si>
  <si>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</si>
  <si>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</si>
  <si>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</si>
  <si>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</si>
  <si>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</si>
  <si>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</si>
  <si>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</si>
  <si>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</si>
  <si>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</si>
  <si>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</si>
  <si>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</si>
  <si>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</si>
  <si>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</si>
  <si>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</si>
  <si>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</si>
  <si>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</si>
  <si>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</si>
  <si>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</si>
  <si>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</si>
  <si>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</si>
  <si>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</si>
  <si>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</si>
  <si>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</si>
  <si>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</si>
  <si>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</si>
  <si>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</si>
  <si>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</si>
  <si>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</si>
  <si>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</si>
  <si>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</si>
  <si>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</si>
  <si>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</si>
  <si>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</si>
  <si>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</si>
  <si>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</si>
  <si>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</si>
  <si>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</si>
  <si>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</si>
  <si>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</si>
  <si>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</si>
  <si>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</si>
  <si>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</si>
  <si>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</si>
  <si>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</si>
  <si>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</si>
  <si>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</si>
  <si>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</si>
  <si>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</si>
  <si>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</si>
  <si>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</si>
  <si>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</si>
  <si>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</si>
  <si>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</si>
  <si>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</si>
  <si>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</si>
  <si>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</si>
  <si>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</si>
  <si>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</si>
  <si>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</si>
  <si>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</si>
  <si>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</si>
  <si>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</si>
  <si>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</si>
  <si>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</si>
  <si>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</si>
  <si>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</si>
  <si>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</si>
  <si>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</si>
  <si>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</si>
  <si>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</si>
  <si>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</si>
  <si>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</si>
  <si>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</si>
  <si>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</si>
  <si>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</si>
  <si>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</si>
  <si>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</si>
  <si>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</si>
  <si>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</si>
  <si>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</si>
  <si>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</si>
  <si>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</si>
  <si>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</si>
  <si>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</si>
  <si>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</si>
  <si>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</si>
  <si>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</si>
  <si>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</si>
  <si>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</si>
  <si>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</si>
  <si>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</si>
  <si>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</si>
  <si>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</si>
  <si>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</si>
  <si>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</si>
  <si>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</si>
  <si>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</si>
  <si>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</si>
  <si>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</si>
  <si>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</si>
  <si>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</si>
  <si>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</si>
  <si>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</si>
  <si>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</si>
  <si>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</si>
  <si>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</si>
  <si>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</si>
  <si>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</si>
  <si>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</si>
  <si>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</si>
  <si>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</si>
  <si>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</si>
  <si>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</si>
  <si>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</si>
  <si>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</si>
  <si>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</si>
  <si>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</si>
  <si>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</si>
  <si>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</si>
  <si>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</si>
  <si>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</si>
  <si>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</si>
  <si>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</si>
  <si>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</si>
  <si>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</si>
  <si>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</si>
  <si>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</si>
  <si>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</si>
  <si>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</si>
  <si>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</si>
  <si>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</si>
  <si>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</si>
  <si>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</si>
  <si>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</si>
  <si>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</si>
  <si>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</si>
  <si>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</si>
  <si>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</si>
  <si>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</si>
  <si>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</si>
  <si>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</si>
  <si>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</si>
  <si>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</si>
  <si>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</si>
  <si>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</si>
  <si>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</si>
  <si>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</si>
  <si>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</si>
  <si>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</si>
  <si>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</si>
  <si>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</si>
  <si>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</si>
  <si>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</si>
  <si>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</si>
  <si>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</si>
  <si>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</si>
  <si>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</si>
  <si>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</si>
  <si>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</si>
  <si>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</si>
  <si>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</si>
  <si>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</si>
  <si>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</si>
  <si>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</si>
  <si>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</si>
  <si>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</si>
  <si>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</si>
  <si>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</si>
  <si>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</si>
  <si>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</si>
  <si>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</si>
  <si>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</si>
  <si>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</si>
  <si>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</si>
  <si>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</si>
  <si>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</si>
  <si>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</si>
  <si>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</si>
  <si>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</si>
  <si>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</si>
  <si>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</si>
  <si>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</si>
  <si>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</si>
  <si>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</si>
  <si>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</si>
  <si>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</si>
  <si>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</si>
  <si>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</si>
  <si>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</si>
  <si>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</si>
  <si>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</si>
  <si>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</si>
  <si>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</si>
  <si>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</si>
  <si>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</si>
  <si>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</si>
  <si>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</si>
  <si>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</si>
  <si>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</si>
  <si>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</si>
  <si>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</si>
  <si>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</si>
  <si>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</si>
  <si>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</si>
  <si>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</si>
  <si>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</si>
  <si>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</si>
  <si>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</si>
  <si>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</si>
  <si>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</si>
  <si>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</si>
  <si>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</si>
  <si>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</si>
  <si>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</si>
  <si>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</si>
  <si>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</si>
  <si>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</si>
  <si>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</si>
  <si>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</si>
  <si>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</si>
  <si>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</si>
  <si>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</si>
  <si>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</si>
  <si>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</si>
  <si>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</si>
  <si>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</si>
  <si>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</si>
  <si>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</si>
  <si>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</si>
  <si>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</si>
  <si>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</si>
  <si>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</si>
  <si>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</si>
  <si>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</si>
  <si>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</si>
  <si>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</si>
  <si>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</si>
  <si>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</si>
  <si>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</si>
  <si>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</si>
  <si>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</si>
  <si>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</si>
  <si>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</si>
  <si>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</si>
  <si>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</si>
  <si>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</si>
  <si>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</si>
  <si>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</si>
  <si>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</si>
  <si>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</si>
  <si>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</si>
  <si>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</si>
  <si>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</si>
  <si>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</si>
  <si>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</si>
  <si>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</si>
  <si>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</si>
  <si>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</si>
  <si>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</si>
  <si>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</si>
  <si>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</si>
  <si>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</si>
  <si>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</si>
  <si>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</si>
  <si>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</si>
  <si>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</si>
  <si>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</si>
  <si>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</si>
  <si>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</si>
  <si>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</si>
  <si>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</si>
  <si>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</si>
  <si>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</si>
  <si>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</si>
  <si>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</si>
  <si>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</si>
  <si>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</si>
  <si>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</si>
  <si>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</si>
  <si>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</si>
  <si>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</si>
  <si>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</si>
  <si>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</si>
  <si>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</si>
  <si>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</si>
  <si>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</si>
  <si>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</si>
  <si>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</si>
  <si>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</si>
  <si>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</si>
  <si>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</si>
  <si>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</si>
  <si>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</si>
  <si>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</si>
  <si>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</si>
  <si>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</si>
  <si>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</si>
  <si>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</si>
  <si>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</si>
  <si>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</si>
  <si>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</si>
  <si>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</si>
  <si>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</si>
  <si>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</si>
  <si>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</si>
  <si>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</si>
  <si>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</si>
  <si>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</si>
  <si>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</si>
  <si>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</si>
  <si>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</si>
  <si>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</si>
  <si>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</si>
  <si>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</si>
  <si>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</si>
  <si>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</si>
  <si>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</si>
  <si>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</si>
  <si>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</si>
  <si>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</si>
  <si>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</si>
  <si>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</si>
  <si>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</si>
  <si>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</si>
  <si>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</si>
  <si>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</si>
  <si>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</si>
  <si>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</si>
  <si>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</si>
  <si>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</si>
  <si>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</si>
  <si>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</si>
  <si>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</si>
  <si>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</si>
  <si>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</si>
  <si>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</si>
  <si>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</si>
  <si>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</si>
  <si>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</si>
  <si>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</si>
  <si>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</si>
  <si>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</si>
  <si>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</si>
  <si>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</si>
  <si>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</si>
  <si>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</si>
  <si>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</si>
  <si>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</si>
  <si>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</si>
  <si>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</si>
  <si>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</si>
  <si>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</si>
  <si>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</si>
  <si>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</si>
  <si>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</si>
  <si>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</si>
  <si>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</si>
  <si>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</si>
  <si>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</si>
  <si>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</si>
  <si>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</si>
  <si>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</si>
  <si>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</si>
  <si>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</si>
  <si>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</si>
  <si>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</si>
  <si>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</si>
  <si>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</si>
  <si>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</si>
  <si>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</si>
  <si>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</si>
  <si>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</si>
  <si>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</si>
  <si>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</si>
  <si>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</si>
  <si>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</si>
  <si>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</si>
  <si>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</si>
  <si>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</si>
  <si>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</si>
  <si>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</si>
  <si>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</si>
  <si>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</si>
  <si>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</si>
  <si>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</si>
  <si>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</si>
  <si>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</si>
  <si>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</si>
  <si>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</si>
  <si>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</si>
  <si>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</si>
  <si>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</si>
  <si>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</si>
  <si>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</si>
  <si>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</si>
  <si>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</si>
  <si>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</si>
  <si>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</si>
  <si>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</si>
  <si>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</si>
  <si>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</si>
  <si>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</si>
  <si>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</si>
  <si>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</si>
  <si>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</si>
  <si>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</si>
  <si>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</si>
  <si>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</si>
  <si>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</si>
  <si>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</si>
  <si>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</si>
  <si>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</si>
  <si>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</si>
  <si>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</si>
  <si>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</si>
  <si>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</si>
  <si>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</si>
  <si>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</si>
  <si>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</si>
  <si>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</si>
  <si>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</si>
  <si>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</si>
  <si>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</si>
  <si>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</si>
  <si>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</si>
  <si>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</si>
  <si>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</si>
  <si>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</si>
  <si>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</si>
  <si>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</si>
  <si>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</si>
  <si>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</si>
  <si>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</si>
  <si>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</si>
  <si>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</si>
  <si>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</si>
  <si>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</si>
  <si>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</si>
  <si>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</si>
  <si>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</si>
  <si>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</si>
  <si>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</si>
  <si>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</si>
  <si>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</si>
  <si>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</si>
  <si>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</si>
  <si>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</si>
  <si>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</si>
  <si>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</si>
  <si>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</si>
  <si>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</si>
  <si>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</si>
  <si>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</si>
  <si>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</si>
  <si>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</si>
  <si>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</si>
  <si>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</si>
  <si>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</si>
  <si>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</si>
  <si>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</si>
  <si>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</si>
  <si>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</si>
  <si>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</si>
  <si>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</si>
  <si>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</si>
  <si>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</si>
  <si>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</si>
  <si>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</si>
  <si>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</si>
  <si>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</si>
  <si>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</si>
  <si>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</si>
  <si>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</si>
  <si>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</si>
  <si>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</si>
  <si>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</si>
  <si>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</si>
  <si>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</si>
  <si>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</si>
  <si>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</si>
  <si>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</si>
  <si>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</si>
  <si>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</si>
  <si>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</si>
  <si>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</si>
  <si>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</si>
  <si>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</si>
  <si>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</si>
  <si>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</si>
  <si>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</si>
  <si>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</si>
  <si>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</si>
  <si>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</si>
  <si>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</si>
  <si>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</si>
  <si>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</si>
  <si>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</si>
  <si>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</si>
  <si>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</si>
  <si>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</si>
  <si>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</si>
  <si>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</si>
  <si>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</si>
  <si>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</si>
  <si>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</si>
  <si>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</si>
  <si>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</si>
  <si>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</si>
  <si>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</si>
  <si>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</si>
  <si>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</si>
  <si>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</si>
  <si>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</si>
  <si>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</si>
  <si>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</si>
  <si>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</si>
  <si>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</si>
  <si>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</si>
  <si>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</si>
  <si>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</si>
  <si>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</si>
  <si>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</si>
  <si>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</si>
  <si>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</si>
  <si>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</si>
  <si>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</si>
  <si>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</si>
  <si>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</si>
  <si>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</si>
  <si>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</si>
  <si>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</si>
  <si>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</si>
  <si>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</si>
  <si>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</si>
  <si>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</si>
  <si>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</si>
  <si>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</si>
  <si>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</si>
  <si>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</si>
  <si>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</si>
  <si>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</si>
  <si>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</si>
  <si>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</si>
  <si>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</si>
  <si>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</si>
  <si>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</si>
  <si>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</si>
  <si>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</si>
  <si>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</si>
  <si>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</si>
  <si>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</si>
  <si>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</si>
  <si>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</si>
  <si>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</si>
  <si>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</si>
  <si>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</si>
  <si>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</si>
  <si>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</si>
  <si>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</si>
  <si>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</si>
  <si>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</si>
  <si>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</si>
  <si>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</si>
  <si>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</si>
  <si>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</si>
  <si>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</si>
  <si>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</si>
  <si>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</si>
  <si>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</si>
  <si>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</si>
  <si>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</si>
  <si>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</si>
  <si>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</si>
  <si>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</si>
  <si>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</si>
  <si>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</si>
  <si>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</si>
  <si>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</si>
  <si>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</si>
  <si>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</si>
  <si>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</si>
  <si>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</si>
  <si>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</si>
  <si>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</si>
  <si>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</si>
  <si>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</si>
  <si>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</si>
  <si>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</si>
  <si>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</si>
  <si>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</si>
  <si>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</si>
  <si>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</si>
  <si>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</si>
  <si>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</si>
  <si>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</si>
  <si>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</si>
  <si>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</si>
  <si>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</si>
  <si>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</si>
  <si>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</si>
  <si>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</si>
  <si>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</si>
  <si>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</si>
  <si>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</si>
  <si>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</si>
  <si>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</si>
  <si>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</si>
  <si>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</si>
  <si>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</si>
  <si>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</si>
  <si>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</si>
  <si>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</si>
  <si>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</si>
  <si>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</si>
  <si>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</si>
  <si>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</si>
  <si>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</si>
  <si>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</si>
  <si>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</si>
  <si>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</si>
  <si>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</si>
  <si>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</si>
  <si>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</si>
  <si>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</si>
  <si>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</si>
  <si>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</si>
  <si>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</si>
  <si>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</si>
  <si>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</si>
  <si>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</si>
  <si>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</si>
  <si>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</si>
  <si>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</si>
  <si>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</si>
  <si>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</si>
  <si>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</si>
  <si>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</si>
  <si>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</si>
  <si>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</si>
  <si>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</si>
  <si>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</si>
  <si>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</si>
  <si>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</si>
  <si>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</si>
  <si>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</si>
  <si>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</si>
  <si>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</si>
  <si>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</si>
  <si>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</si>
  <si>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</si>
  <si>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</si>
  <si>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</si>
  <si>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</si>
  <si>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</si>
  <si>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</si>
  <si>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</si>
  <si>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</si>
  <si>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</si>
  <si>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</si>
  <si>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</si>
  <si>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</si>
  <si>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</si>
  <si>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</si>
  <si>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</si>
  <si>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</si>
  <si>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</si>
  <si>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</si>
  <si>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</si>
  <si>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</si>
  <si>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</si>
  <si>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</si>
  <si>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</si>
  <si>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</si>
  <si>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</si>
  <si>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</si>
  <si>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</si>
  <si>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</si>
  <si>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</si>
  <si>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</si>
  <si>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</si>
  <si>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</si>
  <si>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</si>
  <si>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</si>
  <si>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</si>
  <si>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</si>
  <si>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</si>
  <si>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</si>
  <si>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</si>
  <si>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</si>
  <si>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</si>
  <si>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</si>
  <si>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</si>
  <si>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</si>
  <si>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</si>
  <si>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</si>
  <si>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</si>
  <si>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</si>
  <si>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</si>
  <si>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</si>
  <si>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</si>
  <si>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</si>
  <si>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</si>
  <si>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</si>
  <si>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</si>
  <si>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</si>
  <si>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</si>
  <si>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</si>
  <si>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</si>
  <si>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</si>
  <si>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</si>
  <si>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</si>
  <si>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</si>
  <si>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</si>
  <si>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</si>
  <si>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</si>
  <si>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</si>
  <si>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</si>
  <si>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</si>
  <si>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</si>
  <si>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</si>
  <si>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</si>
  <si>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</si>
  <si>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</si>
  <si>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</si>
  <si>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</si>
  <si>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</si>
  <si>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</si>
  <si>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</si>
  <si>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</si>
  <si>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</si>
  <si>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</si>
  <si>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</si>
  <si>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</si>
  <si>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</si>
  <si>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</si>
  <si>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</si>
  <si>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</si>
  <si>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</si>
  <si>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</si>
  <si>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</si>
  <si>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</si>
  <si>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</si>
  <si>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</si>
  <si>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</si>
  <si>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</si>
  <si>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</si>
  <si>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</si>
  <si>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</si>
  <si>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</si>
  <si>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</si>
  <si>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</si>
  <si>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</si>
  <si>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</si>
  <si>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</si>
  <si>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</si>
  <si>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</si>
  <si>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</si>
  <si>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</si>
  <si>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</si>
  <si>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</si>
  <si>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</si>
  <si>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</si>
  <si>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</si>
  <si>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</si>
  <si>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</si>
  <si>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</si>
  <si>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</si>
  <si>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</si>
  <si>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</si>
  <si>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</si>
  <si>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</si>
  <si>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</si>
  <si>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</si>
  <si>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</si>
  <si>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</si>
  <si>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</si>
  <si>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</si>
  <si>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</si>
  <si>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</si>
  <si>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</si>
  <si>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</si>
  <si>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</si>
  <si>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</si>
  <si>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</si>
  <si>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</si>
  <si>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</si>
  <si>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</si>
  <si>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</si>
  <si>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</si>
  <si>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</si>
  <si>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</si>
  <si>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</si>
  <si>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</si>
  <si>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</si>
  <si>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</si>
  <si>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</si>
  <si>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</si>
  <si>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</si>
  <si>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</si>
  <si>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</si>
  <si>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</si>
  <si>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</si>
  <si>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</si>
  <si>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</si>
  <si>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</si>
  <si>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</si>
  <si>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</si>
  <si>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</si>
  <si>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</si>
  <si>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</si>
  <si>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</si>
  <si>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</si>
  <si>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</si>
  <si>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</si>
  <si>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</si>
  <si>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</si>
  <si>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</si>
  <si>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</si>
  <si>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</si>
  <si>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</si>
  <si>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</si>
  <si>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</si>
  <si>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</si>
  <si>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</si>
  <si>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</si>
  <si>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</si>
  <si>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</si>
  <si>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</si>
  <si>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</si>
  <si>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</si>
  <si>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</si>
  <si>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</si>
  <si>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</si>
  <si>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</si>
  <si>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</si>
  <si>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</si>
  <si>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</si>
  <si>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</si>
  <si>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</si>
  <si>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</si>
  <si>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</si>
  <si>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</si>
  <si>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</si>
  <si>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</si>
  <si>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</si>
  <si>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</si>
  <si>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</si>
  <si>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</si>
  <si>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</si>
  <si>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</si>
  <si>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</si>
  <si>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</si>
  <si>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</si>
  <si>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</si>
  <si>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</si>
  <si>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</si>
  <si>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</si>
  <si>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</si>
  <si>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</si>
  <si>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</si>
  <si>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</si>
  <si>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</si>
  <si>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</si>
  <si>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</si>
  <si>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</si>
  <si>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</si>
  <si>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</si>
  <si>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</si>
  <si>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</si>
  <si>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</si>
  <si>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</si>
  <si>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</si>
  <si>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</si>
  <si>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</si>
  <si>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</si>
  <si>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</si>
  <si>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</si>
  <si>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</si>
  <si>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</si>
  <si>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</si>
  <si>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</si>
  <si>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</si>
  <si>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</si>
  <si>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</si>
  <si>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</si>
  <si>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</si>
  <si>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</si>
  <si>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</si>
  <si>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</si>
  <si>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</si>
  <si>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</si>
  <si>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</si>
  <si>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</si>
  <si>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</si>
  <si>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</si>
  <si>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</si>
  <si>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</si>
  <si>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</si>
  <si>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</si>
  <si>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</si>
  <si>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</si>
  <si>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</si>
  <si>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</si>
  <si>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</si>
  <si>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</si>
  <si>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</si>
  <si>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</si>
  <si>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</si>
  <si>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</si>
  <si>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</si>
  <si>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</si>
  <si>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</si>
  <si>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</si>
  <si>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</si>
  <si>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</si>
  <si>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</si>
  <si>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</si>
  <si>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</si>
  <si>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</si>
  <si>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</si>
  <si>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</si>
  <si>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</si>
  <si>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</si>
  <si>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</si>
  <si>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</si>
  <si>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</si>
  <si>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</si>
  <si>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</si>
  <si>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</si>
  <si>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</si>
  <si>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</si>
  <si>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</si>
  <si>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</si>
  <si>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</si>
  <si>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</si>
  <si>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</si>
  <si>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</si>
  <si>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</si>
  <si>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</si>
  <si>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</si>
  <si>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</si>
  <si>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</si>
  <si>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</si>
  <si>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</si>
  <si>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</si>
  <si>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</si>
  <si>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</si>
  <si>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</si>
  <si>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</si>
  <si>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</si>
  <si>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</si>
  <si>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</si>
  <si>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</si>
  <si>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</si>
  <si>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</si>
  <si>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</si>
  <si>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</si>
  <si>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</si>
  <si>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</si>
  <si>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</si>
  <si>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</si>
  <si>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</si>
  <si>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</si>
  <si>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</si>
  <si>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</si>
  <si>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</si>
  <si>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</si>
  <si>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</si>
  <si>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</si>
  <si>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</si>
  <si>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</si>
  <si>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</si>
  <si>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</si>
  <si>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</si>
  <si>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</si>
  <si>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</si>
  <si>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</si>
  <si>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</si>
  <si>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</si>
  <si>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</si>
  <si>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</si>
  <si>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</si>
  <si>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</si>
  <si>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</si>
  <si>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</si>
  <si>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</si>
  <si>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</si>
  <si>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</si>
  <si>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</si>
  <si>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</si>
  <si>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</si>
  <si>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</si>
  <si>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</si>
  <si>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</si>
  <si>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</si>
  <si>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</si>
  <si>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</si>
  <si>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</si>
  <si>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</si>
  <si>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</si>
  <si>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</si>
  <si>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</si>
  <si>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</si>
  <si>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</si>
  <si>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</si>
  <si>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</si>
  <si>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</si>
  <si>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</si>
  <si>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</si>
  <si>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</si>
  <si>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</si>
  <si>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</si>
  <si>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</si>
  <si>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</si>
  <si>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</si>
  <si>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</si>
  <si>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</si>
  <si>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</si>
  <si>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</si>
  <si>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</si>
  <si>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</si>
  <si>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</si>
  <si>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</si>
  <si>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</si>
  <si>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</si>
  <si>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</si>
  <si>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</si>
  <si>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</si>
  <si>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</si>
  <si>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</si>
  <si>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</si>
  <si>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</si>
  <si>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</si>
  <si>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</si>
  <si>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</si>
  <si>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</si>
  <si>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</si>
  <si>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</si>
  <si>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</si>
  <si>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</si>
  <si>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</si>
  <si>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</si>
  <si>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</si>
  <si>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</si>
  <si>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</si>
  <si>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</si>
  <si>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</si>
  <si>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</si>
  <si>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</si>
  <si>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</si>
  <si>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</si>
  <si>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</si>
  <si>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</si>
  <si>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</si>
  <si>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</si>
  <si>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</si>
  <si>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</si>
  <si>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</si>
  <si>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</si>
  <si>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</si>
  <si>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</si>
  <si>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</si>
  <si>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</si>
  <si>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</si>
  <si>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</si>
  <si>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</si>
  <si>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</si>
  <si>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</si>
  <si>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</si>
  <si>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</si>
  <si>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</si>
  <si>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</si>
  <si>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</si>
  <si>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</si>
  <si>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</si>
  <si>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</si>
  <si>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</si>
  <si>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</si>
  <si>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</si>
  <si>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</si>
  <si>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</si>
  <si>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</si>
  <si>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</si>
  <si>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</si>
  <si>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</si>
  <si>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</si>
  <si>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</si>
  <si>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</si>
  <si>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</si>
  <si>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</si>
  <si>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</si>
  <si>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</si>
  <si>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</si>
  <si>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</si>
  <si>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</si>
  <si>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</si>
  <si>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</si>
  <si>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</si>
  <si>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</si>
  <si>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</si>
  <si>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</si>
  <si>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</si>
  <si>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</si>
  <si>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</si>
  <si>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</si>
  <si>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</si>
  <si>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</si>
  <si>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</si>
  <si>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</si>
  <si>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</si>
  <si>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</si>
  <si>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</si>
  <si>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</si>
  <si>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</si>
  <si>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</si>
  <si>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</si>
  <si>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</si>
  <si>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</si>
  <si>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</si>
  <si>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</si>
  <si>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</si>
  <si>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</si>
  <si>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</si>
  <si>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</si>
  <si>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</si>
  <si>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</si>
  <si>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</si>
  <si>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</si>
  <si>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</si>
  <si>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</si>
  <si>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</si>
  <si>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</si>
  <si>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</si>
  <si>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</si>
  <si>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</si>
  <si>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</si>
  <si>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</si>
  <si>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</si>
  <si>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</si>
  <si>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</si>
  <si>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</si>
  <si>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</si>
  <si>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</si>
  <si>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</si>
  <si>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</si>
  <si>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</si>
  <si>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</si>
  <si>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</si>
  <si>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</si>
  <si>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</si>
  <si>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</si>
  <si>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</si>
  <si>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</si>
  <si>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</si>
  <si>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</si>
  <si>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</si>
  <si>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</si>
  <si>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</si>
  <si>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</si>
  <si>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</si>
  <si>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</si>
  <si>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</si>
  <si>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</si>
  <si>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</si>
  <si>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</si>
  <si>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</si>
  <si>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</si>
  <si>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</si>
  <si>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</si>
  <si>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</si>
  <si>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</si>
  <si>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</si>
  <si>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</si>
  <si>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</si>
  <si>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</si>
  <si>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</si>
  <si>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</si>
  <si>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</si>
  <si>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</si>
  <si>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</si>
  <si>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</si>
  <si>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</si>
  <si>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</si>
  <si>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</si>
  <si>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</si>
  <si>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</si>
  <si>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</si>
  <si>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</si>
  <si>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</si>
  <si>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</si>
  <si>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</si>
  <si>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</si>
  <si>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</si>
  <si>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</si>
  <si>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</si>
  <si>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</si>
  <si>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</si>
  <si>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</si>
  <si>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</si>
  <si>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</si>
  <si>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</si>
  <si>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</si>
  <si>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</si>
  <si>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</si>
  <si>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</si>
  <si>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</si>
  <si>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</si>
  <si>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</si>
  <si>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</si>
  <si>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</si>
  <si>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</si>
  <si>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</si>
  <si>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</si>
  <si>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</si>
  <si>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</si>
  <si>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</si>
  <si>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</si>
  <si>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</si>
  <si>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</si>
  <si>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</si>
  <si>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</si>
  <si>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</si>
  <si>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</si>
  <si>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</si>
  <si>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</si>
  <si>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</si>
  <si>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</si>
  <si>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</si>
  <si>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</si>
  <si>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</si>
  <si>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</si>
  <si>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</si>
  <si>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</si>
  <si>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</si>
  <si>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</si>
  <si>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</si>
  <si>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</si>
  <si>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</si>
  <si>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</si>
  <si>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</si>
  <si>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</si>
  <si>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</si>
  <si>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</si>
  <si>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</si>
  <si>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</si>
  <si>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</si>
  <si>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</si>
  <si>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</si>
  <si>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</si>
  <si>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</si>
  <si>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</si>
  <si>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</si>
  <si>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</si>
  <si>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</si>
  <si>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</si>
  <si>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</si>
  <si>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</si>
  <si>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</si>
  <si>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</si>
  <si>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</si>
  <si>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</si>
  <si>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</si>
  <si>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</si>
  <si>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</si>
  <si>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</si>
  <si>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</si>
  <si>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</si>
  <si>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</si>
  <si>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</si>
  <si>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</si>
  <si>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</si>
  <si>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</si>
  <si>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</si>
  <si>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</si>
  <si>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</si>
  <si>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</si>
  <si>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</si>
  <si>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</si>
  <si>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</si>
  <si>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</si>
  <si>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</si>
  <si>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</si>
  <si>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</si>
  <si>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</si>
  <si>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</si>
  <si>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</si>
  <si>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</si>
  <si>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</si>
  <si>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</si>
  <si>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</si>
  <si>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</si>
  <si>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</si>
  <si>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</si>
  <si>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</si>
  <si>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</si>
  <si>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</si>
  <si>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</si>
  <si>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</si>
  <si>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</si>
  <si>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</si>
  <si>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</si>
  <si>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</si>
  <si>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</si>
  <si>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</si>
  <si>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</si>
  <si>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</si>
  <si>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</si>
  <si>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</si>
  <si>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</si>
  <si>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</si>
  <si>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</si>
  <si>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</si>
  <si>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</si>
  <si>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</si>
  <si>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</si>
  <si>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</si>
  <si>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</si>
  <si>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</si>
  <si>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</si>
  <si>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</si>
  <si>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</si>
  <si>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</si>
  <si>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</si>
  <si>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</si>
  <si>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</si>
  <si>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</si>
  <si>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</si>
  <si>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</si>
  <si>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</si>
  <si>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</si>
  <si>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</si>
  <si>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</si>
  <si>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</si>
  <si>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</si>
  <si>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</si>
  <si>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</si>
  <si>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</si>
  <si>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</si>
  <si>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</si>
  <si>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</si>
  <si>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</si>
  <si>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</si>
  <si>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</si>
  <si>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</si>
  <si>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</si>
  <si>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</si>
  <si>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</si>
  <si>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</si>
  <si>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</si>
  <si>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</si>
  <si>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</si>
  <si>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</si>
  <si>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</si>
  <si>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</si>
  <si>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</si>
  <si>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</si>
  <si>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</si>
  <si>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</si>
  <si>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</si>
  <si>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</si>
  <si>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</si>
  <si>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</si>
  <si>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</si>
  <si>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</si>
  <si>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</si>
  <si>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</si>
  <si>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</si>
  <si>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</si>
  <si>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</si>
  <si>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</si>
  <si>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</si>
  <si>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</si>
  <si>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</si>
  <si>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</si>
  <si>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</si>
  <si>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</si>
  <si>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</si>
  <si>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</si>
  <si>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</si>
  <si>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</si>
  <si>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</si>
  <si>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</si>
  <si>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</si>
  <si>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</si>
  <si>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</si>
  <si>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</si>
  <si>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</si>
  <si>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</si>
  <si>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</si>
  <si>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</si>
  <si>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</si>
  <si>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</si>
  <si>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</si>
  <si>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</si>
  <si>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</si>
  <si>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</si>
  <si>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</si>
  <si>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</si>
  <si>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</si>
  <si>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</si>
  <si>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</si>
  <si>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</si>
  <si>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</si>
  <si>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</si>
  <si>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</si>
  <si>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</si>
  <si>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</si>
  <si>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</si>
  <si>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</si>
  <si>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</si>
  <si>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</si>
  <si>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</si>
  <si>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</si>
  <si>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</si>
  <si>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</si>
  <si>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</si>
  <si>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</si>
  <si>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</si>
  <si>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</si>
  <si>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</si>
  <si>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</si>
  <si>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</si>
  <si>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</si>
  <si>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</si>
  <si>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</si>
  <si>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</si>
  <si>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</si>
  <si>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</si>
  <si>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</si>
  <si>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</si>
  <si>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</si>
  <si>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</si>
  <si>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</si>
  <si>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</si>
  <si>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</si>
  <si>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</si>
  <si>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</si>
  <si>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</si>
  <si>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</si>
  <si>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</si>
  <si>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</si>
  <si>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</si>
  <si>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</si>
  <si>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</si>
  <si>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</si>
  <si>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</si>
  <si>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</si>
  <si>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</si>
  <si>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</si>
  <si>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</si>
  <si>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</si>
  <si>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</si>
  <si>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</si>
  <si>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</si>
  <si>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</si>
  <si>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</si>
  <si>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</si>
  <si>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</si>
  <si>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</si>
  <si>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</si>
  <si>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</si>
  <si>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</si>
  <si>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</si>
  <si>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</si>
  <si>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</si>
  <si>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</si>
  <si>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</si>
  <si>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</si>
  <si>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</si>
  <si>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</si>
  <si>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</si>
  <si>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</si>
  <si>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</si>
  <si>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</si>
  <si>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</si>
  <si>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</si>
  <si>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</si>
  <si>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</si>
  <si>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</si>
  <si>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</si>
  <si>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</si>
  <si>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</si>
  <si>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</si>
  <si>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</si>
  <si>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</si>
  <si>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</si>
  <si>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</si>
  <si>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</si>
  <si>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</si>
  <si>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</si>
  <si>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</si>
  <si>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</si>
  <si>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</si>
  <si>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</si>
  <si>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</si>
  <si>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</si>
  <si>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</si>
  <si>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</si>
  <si>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</si>
  <si>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</si>
  <si>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</si>
  <si>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</si>
  <si>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</si>
  <si>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</si>
  <si>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</si>
  <si>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</si>
  <si>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</si>
  <si>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</si>
  <si>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</si>
  <si>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</si>
  <si>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</si>
  <si>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</si>
  <si>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</si>
  <si>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</si>
  <si>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</si>
  <si>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</si>
  <si>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</si>
  <si>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</si>
  <si>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</si>
  <si>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</si>
  <si>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</si>
  <si>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</si>
  <si>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</si>
  <si>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</si>
  <si>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</si>
  <si>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</si>
  <si>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</si>
  <si>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</si>
  <si>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</si>
  <si>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</si>
  <si>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</si>
  <si>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</si>
  <si>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</si>
  <si>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</si>
  <si>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</si>
  <si>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</si>
  <si>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</si>
  <si>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</si>
  <si>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</si>
  <si>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</si>
  <si>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</si>
  <si>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</si>
  <si>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</si>
  <si>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</si>
  <si>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</si>
  <si>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</si>
  <si>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</si>
  <si>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</si>
  <si>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</si>
  <si>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</si>
  <si>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</si>
  <si>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</si>
  <si>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</si>
  <si>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</si>
  <si>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</si>
  <si>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</si>
  <si>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</si>
  <si>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</si>
  <si>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</si>
  <si>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</si>
  <si>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</si>
  <si>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</si>
  <si>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</si>
  <si>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</si>
  <si>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</si>
  <si>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</si>
  <si>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</si>
  <si>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</si>
  <si>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</si>
  <si>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</si>
  <si>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</si>
  <si>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</si>
  <si>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</si>
  <si>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</si>
  <si>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</si>
  <si>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</si>
  <si>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</si>
  <si>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</si>
  <si>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</si>
  <si>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</si>
  <si>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</si>
  <si>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</si>
  <si>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</si>
  <si>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</si>
  <si>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</si>
  <si>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</si>
  <si>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</si>
  <si>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</si>
  <si>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</si>
  <si>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</si>
  <si>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</si>
  <si>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</si>
  <si>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</si>
  <si>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</si>
  <si>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</si>
  <si>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</si>
  <si>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</si>
  <si>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</si>
  <si>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</si>
  <si>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</si>
  <si>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</si>
  <si>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</si>
  <si>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</si>
  <si>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</si>
  <si>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</si>
  <si>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</si>
  <si>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</si>
  <si>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</si>
  <si>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</si>
  <si>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</si>
  <si>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</si>
  <si>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</si>
  <si>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</si>
  <si>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</si>
  <si>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</si>
  <si>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</si>
  <si>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</si>
  <si>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</si>
  <si>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</si>
  <si>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</si>
  <si>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</si>
  <si>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</si>
  <si>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</si>
  <si>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</si>
  <si>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</si>
  <si>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</si>
  <si>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</si>
  <si>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</si>
  <si>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</si>
  <si>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</si>
  <si>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</si>
  <si>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</si>
  <si>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</si>
  <si>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</si>
  <si>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</si>
  <si>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</si>
  <si>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</si>
  <si>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</si>
  <si>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</si>
  <si>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</si>
  <si>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</si>
  <si>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</si>
  <si>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</si>
  <si>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</si>
  <si>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</si>
  <si>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</si>
  <si>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</si>
  <si>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</si>
  <si>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</si>
  <si>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</si>
  <si>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</si>
  <si>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</si>
  <si>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</si>
  <si>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</si>
  <si>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</si>
  <si>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</si>
  <si>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</si>
  <si>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</si>
  <si>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</si>
  <si>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</si>
  <si>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</si>
  <si>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</si>
  <si>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</si>
  <si>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</si>
  <si>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</si>
  <si>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</si>
  <si>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</si>
  <si>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</si>
  <si>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</si>
  <si>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</si>
  <si>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</si>
  <si>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</si>
  <si>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</si>
  <si>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</si>
  <si>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</si>
  <si>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</si>
  <si>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</si>
  <si>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</si>
  <si>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</si>
  <si>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</si>
  <si>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</si>
  <si>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</si>
  <si>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</si>
  <si>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</si>
  <si>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</si>
  <si>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</si>
  <si>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</si>
  <si>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</si>
  <si>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</si>
  <si>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</si>
  <si>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</si>
  <si>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</si>
  <si>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</si>
  <si>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</si>
  <si>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</si>
  <si>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</si>
  <si>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</si>
  <si>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</si>
  <si>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</si>
  <si>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</si>
  <si>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</si>
  <si>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</si>
  <si>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</si>
  <si>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</si>
  <si>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</si>
  <si>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</si>
  <si>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</si>
  <si>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</si>
  <si>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</si>
  <si>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</si>
  <si>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</si>
  <si>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</si>
  <si>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</si>
  <si>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</si>
  <si>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</si>
  <si>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</si>
  <si>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</si>
  <si>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</si>
  <si>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</si>
  <si>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</si>
  <si>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</si>
  <si>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</si>
  <si>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</si>
  <si>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</si>
  <si>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</si>
  <si>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</si>
  <si>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</si>
  <si>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</si>
  <si>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</si>
  <si>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</si>
  <si>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</si>
  <si>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</si>
  <si>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</si>
  <si>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</si>
  <si>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</si>
  <si>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</si>
  <si>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</si>
  <si>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</si>
  <si>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</si>
  <si>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</si>
  <si>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</si>
  <si>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</si>
  <si>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</si>
  <si>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</si>
  <si>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</si>
  <si>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</si>
  <si>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</si>
  <si>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</si>
  <si>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</si>
  <si>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</si>
  <si>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</si>
  <si>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</si>
  <si>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</si>
  <si>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</si>
  <si>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</si>
  <si>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</si>
  <si>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</si>
  <si>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</si>
  <si>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</si>
  <si>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</si>
  <si>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</si>
  <si>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</si>
  <si>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</si>
  <si>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</si>
  <si>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</si>
  <si>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</si>
  <si>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</si>
  <si>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</si>
  <si>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</si>
  <si>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</si>
  <si>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</si>
  <si>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</si>
  <si>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</si>
  <si>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</si>
  <si>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</si>
  <si>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</si>
  <si>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</si>
  <si>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</si>
  <si>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</si>
  <si>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</si>
  <si>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</si>
  <si>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</si>
  <si>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</si>
  <si>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</si>
  <si>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</si>
  <si>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</si>
  <si>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</si>
  <si>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</si>
  <si>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</si>
  <si>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</si>
  <si>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</si>
  <si>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</si>
  <si>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</si>
  <si>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</si>
  <si>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</si>
  <si>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</si>
  <si>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</si>
  <si>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</si>
  <si>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</si>
  <si>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</si>
  <si>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</si>
  <si>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</si>
  <si>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</si>
  <si>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</si>
  <si>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</si>
  <si>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</si>
  <si>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</si>
  <si>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</si>
  <si>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</si>
  <si>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</si>
  <si>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</si>
  <si>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</si>
  <si>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</si>
  <si>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</si>
  <si>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</si>
  <si>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</si>
  <si>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</si>
  <si>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</si>
  <si>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</si>
  <si>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</si>
  <si>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</si>
  <si>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</si>
  <si>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</si>
  <si>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</si>
  <si>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</si>
  <si>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</si>
  <si>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</si>
  <si>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</si>
  <si>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</si>
  <si>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</si>
  <si>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</si>
  <si>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</si>
  <si>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</si>
  <si>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</si>
  <si>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</si>
  <si>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</si>
  <si>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</si>
  <si>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</si>
  <si>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</si>
  <si>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</si>
  <si>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</si>
  <si>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</si>
  <si>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</si>
  <si>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</si>
  <si>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</si>
  <si>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</si>
  <si>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</si>
  <si>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</si>
  <si>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</si>
  <si>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</si>
  <si>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</si>
  <si>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</si>
  <si>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</si>
  <si>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</si>
  <si>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</si>
  <si>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</si>
  <si>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</si>
  <si>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</si>
  <si>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</si>
  <si>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</si>
  <si>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</si>
  <si>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</si>
  <si>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</si>
  <si>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</si>
  <si>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</si>
  <si>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</si>
  <si>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</si>
  <si>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</si>
  <si>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</si>
  <si>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</si>
  <si>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</si>
  <si>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</si>
  <si>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</si>
  <si>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</si>
  <si>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</si>
  <si>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</si>
  <si>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</si>
  <si>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</si>
  <si>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</si>
  <si>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</si>
  <si>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</si>
  <si>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</si>
  <si>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</si>
  <si>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</si>
  <si>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</si>
  <si>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</si>
  <si>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</si>
  <si>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</si>
  <si>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</si>
  <si>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</si>
  <si>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</si>
  <si>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</si>
  <si>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</si>
  <si>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</si>
  <si>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</si>
  <si>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</si>
  <si>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</si>
  <si>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</si>
  <si>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</si>
  <si>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</si>
  <si>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</si>
  <si>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</si>
  <si>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</si>
  <si>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</si>
  <si>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</si>
  <si>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</si>
  <si>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</si>
  <si>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</si>
  <si>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</si>
  <si>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</si>
  <si>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</si>
  <si>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</si>
  <si>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</si>
  <si>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</si>
  <si>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</si>
  <si>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</si>
  <si>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</si>
  <si>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</si>
  <si>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</si>
  <si>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</si>
  <si>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</si>
  <si>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</si>
  <si>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</si>
  <si>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</si>
  <si>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</si>
  <si>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</si>
  <si>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</si>
  <si>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</si>
  <si>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</si>
  <si>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</si>
  <si>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</si>
  <si>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</si>
  <si>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</si>
  <si>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</si>
  <si>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</si>
  <si>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</si>
  <si>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</si>
  <si>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</si>
  <si>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</si>
  <si>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</si>
  <si>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</si>
  <si>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</si>
  <si>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</si>
  <si>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</si>
  <si>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</si>
  <si>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</si>
  <si>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</si>
  <si>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</si>
  <si>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</si>
  <si>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</si>
  <si>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</si>
  <si>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</si>
  <si>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</si>
  <si>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</si>
  <si>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</si>
  <si>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</si>
  <si>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</si>
  <si>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</si>
  <si>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</si>
  <si>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</si>
  <si>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</si>
  <si>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</si>
  <si>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</si>
  <si>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</si>
  <si>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</si>
  <si>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</si>
  <si>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</si>
  <si>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</si>
  <si>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</si>
  <si>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</si>
  <si>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</si>
  <si>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</si>
  <si>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</si>
  <si>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</si>
  <si>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</si>
  <si>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</si>
  <si>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</si>
  <si>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</si>
  <si>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</si>
  <si>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</si>
  <si>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</si>
  <si>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</si>
  <si>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</si>
  <si>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</si>
  <si>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</si>
  <si>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</si>
  <si>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</si>
  <si>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</si>
  <si>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</si>
  <si>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</si>
  <si>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</si>
  <si>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</si>
  <si>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</si>
  <si>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</si>
  <si>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</si>
  <si>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</si>
  <si>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</si>
  <si>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</si>
  <si>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</si>
  <si>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</si>
  <si>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</si>
  <si>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</si>
  <si>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</si>
  <si>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</si>
  <si>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</si>
  <si>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</si>
  <si>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</si>
  <si>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</si>
  <si>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</si>
  <si>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</si>
  <si>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</si>
  <si>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</si>
  <si>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</si>
  <si>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</si>
  <si>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</si>
  <si>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</si>
  <si>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</si>
  <si>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</si>
  <si>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</si>
  <si>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</si>
  <si>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</si>
  <si>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</si>
  <si>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</si>
  <si>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</si>
  <si>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</si>
  <si>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</si>
  <si>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</si>
  <si>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</si>
  <si>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</si>
  <si>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</si>
  <si>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</si>
  <si>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</si>
  <si>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</si>
  <si>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</si>
  <si>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</si>
  <si>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</si>
  <si>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</si>
  <si>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</si>
  <si>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</si>
  <si>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</si>
  <si>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</si>
  <si>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</si>
  <si>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</si>
  <si>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</si>
  <si>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</si>
  <si>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</si>
  <si>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</si>
  <si>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</si>
  <si>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</si>
  <si>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</si>
  <si>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</si>
  <si>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</si>
  <si>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</si>
  <si>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</si>
  <si>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</si>
  <si>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</si>
  <si>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</si>
  <si>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</si>
  <si>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</si>
  <si>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</si>
  <si>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</si>
  <si>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</si>
  <si>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</si>
  <si>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</si>
  <si>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</si>
  <si>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</si>
  <si>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</si>
  <si>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</si>
  <si>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</si>
  <si>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</si>
  <si>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</si>
  <si>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</si>
  <si>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</si>
  <si>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</si>
  <si>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</si>
  <si>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</si>
  <si>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</si>
  <si>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</si>
  <si>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</si>
  <si>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</si>
  <si>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</si>
  <si>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</si>
  <si>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</si>
  <si>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</si>
  <si>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</si>
  <si>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</si>
  <si>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</si>
  <si>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</si>
  <si>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</si>
  <si>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</si>
  <si>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</si>
  <si>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</si>
  <si>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</si>
  <si>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</si>
  <si>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</si>
  <si>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</si>
  <si>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</si>
  <si>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</si>
  <si>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</si>
  <si>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</si>
  <si>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</si>
  <si>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</si>
  <si>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</si>
  <si>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</si>
  <si>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</si>
  <si>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</si>
  <si>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</si>
  <si>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</si>
  <si>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</si>
  <si>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</si>
  <si>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</si>
  <si>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</si>
  <si>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</si>
  <si>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</si>
  <si>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</si>
  <si>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</si>
  <si>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</si>
  <si>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</si>
  <si>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</si>
  <si>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</si>
  <si>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</si>
  <si>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</si>
  <si>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</si>
  <si>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</si>
  <si>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</si>
  <si>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</si>
  <si>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</si>
  <si>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</si>
  <si>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</si>
  <si>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</si>
  <si>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</si>
  <si>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</si>
  <si>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</si>
  <si>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</si>
  <si>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</si>
  <si>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</si>
  <si>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</si>
  <si>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</si>
  <si>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</si>
  <si>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</si>
  <si>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</si>
  <si>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</si>
  <si>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</si>
  <si>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</si>
  <si>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</si>
  <si>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</si>
  <si>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</si>
  <si>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</si>
  <si>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</si>
  <si>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</si>
  <si>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</si>
  <si>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</si>
  <si>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</si>
  <si>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</si>
  <si>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</si>
  <si>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</si>
  <si>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</si>
  <si>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</si>
  <si>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</si>
  <si>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</si>
  <si>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</si>
  <si>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</si>
  <si>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</si>
  <si>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</si>
  <si>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</si>
  <si>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</si>
  <si>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</si>
  <si>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</si>
  <si>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</si>
  <si>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</si>
  <si>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</si>
  <si>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</si>
  <si>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</si>
  <si>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</si>
  <si>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</si>
  <si>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</si>
  <si>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</si>
  <si>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</si>
  <si>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</si>
  <si>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</si>
  <si>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</si>
  <si>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</si>
  <si>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</si>
  <si>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</si>
  <si>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</si>
  <si>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</si>
  <si>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</si>
  <si>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</si>
  <si>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</si>
  <si>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</si>
  <si>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</si>
  <si>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</si>
  <si>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</si>
  <si>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</si>
  <si>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</si>
  <si>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</si>
  <si>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</si>
  <si>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</si>
  <si>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</si>
  <si>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</si>
  <si>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</si>
  <si>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</si>
  <si>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</si>
  <si>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</si>
  <si>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</si>
  <si>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</si>
  <si>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</si>
  <si>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</si>
  <si>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</si>
  <si>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</si>
  <si>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</si>
  <si>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</si>
  <si>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</si>
  <si>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</si>
  <si>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</si>
  <si>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</si>
  <si>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</si>
  <si>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</si>
  <si>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</si>
  <si>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</si>
  <si>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</si>
  <si>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</si>
  <si>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</si>
  <si>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</si>
  <si>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</si>
  <si>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</si>
  <si>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</si>
  <si>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</si>
  <si>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</si>
  <si>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</si>
  <si>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</si>
  <si>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</si>
  <si>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</si>
  <si>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</si>
  <si>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</si>
  <si>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</si>
  <si>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</si>
  <si>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</si>
  <si>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</si>
  <si>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</si>
  <si>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</si>
  <si>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</si>
  <si>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</si>
  <si>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</si>
  <si>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</si>
  <si>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</si>
  <si>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</si>
  <si>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</si>
  <si>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</si>
  <si>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</si>
  <si>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</si>
  <si>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</si>
  <si>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</si>
  <si>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</si>
  <si>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</si>
  <si>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</si>
  <si>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</si>
  <si>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</si>
  <si>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</si>
  <si>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</si>
  <si>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</si>
  <si>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</si>
  <si>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</si>
  <si>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</si>
  <si>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</si>
  <si>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</si>
  <si>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</si>
  <si>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</si>
  <si>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</si>
  <si>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</si>
  <si>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</si>
  <si>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</si>
  <si>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</si>
  <si>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</si>
  <si>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</si>
  <si>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</si>
  <si>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</si>
  <si>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</si>
  <si>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</si>
  <si>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</si>
  <si>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</si>
  <si>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</si>
  <si>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</si>
  <si>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</si>
  <si>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</si>
  <si>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</si>
  <si>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</si>
  <si>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</si>
  <si>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</si>
  <si>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</si>
  <si>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</si>
  <si>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</si>
  <si>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</si>
  <si>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</si>
  <si>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</si>
  <si>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</si>
  <si>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</si>
  <si>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</si>
  <si>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</si>
  <si>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</si>
  <si>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</si>
  <si>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</si>
  <si>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</si>
  <si>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</si>
  <si>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</si>
  <si>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</si>
  <si>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</si>
  <si>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</si>
  <si>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</si>
  <si>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</si>
  <si>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</si>
  <si>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</si>
  <si>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</si>
  <si>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</si>
  <si>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</si>
  <si>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</si>
  <si>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</si>
  <si>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</si>
  <si>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</si>
  <si>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</si>
  <si>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</si>
  <si>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</si>
  <si>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</si>
  <si>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</si>
  <si>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</si>
  <si>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</si>
  <si>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</si>
  <si>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</si>
  <si>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</si>
  <si>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</si>
  <si>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</si>
  <si>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</si>
  <si>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</si>
  <si>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</si>
  <si>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</si>
  <si>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</si>
  <si>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</si>
  <si>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</si>
  <si>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</si>
  <si>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</si>
  <si>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</si>
  <si>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</si>
  <si>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</si>
  <si>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</si>
  <si>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</si>
  <si>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</si>
  <si>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</si>
  <si>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</si>
  <si>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</si>
  <si>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</si>
  <si>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</si>
  <si>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</si>
  <si>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</si>
  <si>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</si>
  <si>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</si>
  <si>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</si>
  <si>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</si>
  <si>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</si>
  <si>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</si>
  <si>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</si>
  <si>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</si>
  <si>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</si>
  <si>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</si>
  <si>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</si>
  <si>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</si>
  <si>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</si>
  <si>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</si>
  <si>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</si>
  <si>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</si>
  <si>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</si>
  <si>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</si>
  <si>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</si>
  <si>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</si>
  <si>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</si>
  <si>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</si>
  <si>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</si>
  <si>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</si>
  <si>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</si>
  <si>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</si>
  <si>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</si>
  <si>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</si>
  <si>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</si>
  <si>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</si>
  <si>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</si>
  <si>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</si>
  <si>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</si>
  <si>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</si>
  <si>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</si>
  <si>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</si>
  <si>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</si>
  <si>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</si>
  <si>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</si>
  <si>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</si>
  <si>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</si>
  <si>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</si>
  <si>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</si>
  <si>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</si>
  <si>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</si>
  <si>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</si>
  <si>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</si>
  <si>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</si>
  <si>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</si>
  <si>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</si>
  <si>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</si>
  <si>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</si>
  <si>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</si>
  <si>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</si>
  <si>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</si>
  <si>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</si>
  <si>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</si>
  <si>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</si>
  <si>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</si>
  <si>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</si>
  <si>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</si>
  <si>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</si>
  <si>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</si>
  <si>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</si>
  <si>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</si>
  <si>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</si>
  <si>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</si>
  <si>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</si>
  <si>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</si>
  <si>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</si>
  <si>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</si>
  <si>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</si>
  <si>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</si>
  <si>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</si>
  <si>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</si>
  <si>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</si>
  <si>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</si>
  <si>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</si>
  <si>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</si>
  <si>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</si>
  <si>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</si>
  <si>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</si>
  <si>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</si>
  <si>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</si>
  <si>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</si>
  <si>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</si>
  <si>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</si>
  <si>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</si>
  <si>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</si>
  <si>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</si>
  <si>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</si>
  <si>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</si>
  <si>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</si>
  <si>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</si>
  <si>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</si>
  <si>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</si>
  <si>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</si>
  <si>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</si>
  <si>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</si>
  <si>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</si>
  <si>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</si>
  <si>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</si>
  <si>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</si>
  <si>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</si>
  <si>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</si>
  <si>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</si>
  <si>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</si>
  <si>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</si>
  <si>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</si>
  <si>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</si>
  <si>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</si>
  <si>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</si>
  <si>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</si>
  <si>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</si>
  <si>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</si>
  <si>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</si>
  <si>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</si>
  <si>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</si>
  <si>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</si>
  <si>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</si>
  <si>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</si>
  <si>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</si>
  <si>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</si>
  <si>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</si>
  <si>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</si>
  <si>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</si>
  <si>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</si>
  <si>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</si>
  <si>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</si>
  <si>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</si>
  <si>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</si>
  <si>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</si>
  <si>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</si>
  <si>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</si>
  <si>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</si>
  <si>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</si>
  <si>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</si>
  <si>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</si>
  <si>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</si>
  <si>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</si>
  <si>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</si>
  <si>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</si>
  <si>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</si>
  <si>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</si>
  <si>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</si>
  <si>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</si>
  <si>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</si>
  <si>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</si>
  <si>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</si>
  <si>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</si>
  <si>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</si>
  <si>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</si>
  <si>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</si>
  <si>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</si>
  <si>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</si>
  <si>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</si>
  <si>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</si>
  <si>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</si>
  <si>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</si>
  <si>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</si>
  <si>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</si>
  <si>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</si>
  <si>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</si>
  <si>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</si>
  <si>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</si>
  <si>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</si>
  <si>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</si>
  <si>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</si>
  <si>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</si>
  <si>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</si>
  <si>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</si>
  <si>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</si>
  <si>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</si>
  <si>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</si>
  <si>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</si>
  <si>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</si>
  <si>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</si>
  <si>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</si>
  <si>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</si>
  <si>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</si>
  <si>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</si>
  <si>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</si>
  <si>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</si>
  <si>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</si>
  <si>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</si>
  <si>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</si>
  <si>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</si>
  <si>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</si>
  <si>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</si>
  <si>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</si>
  <si>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</si>
  <si>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</si>
  <si>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</si>
  <si>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</si>
  <si>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</si>
  <si>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</si>
  <si>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</si>
  <si>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</si>
  <si>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</si>
  <si>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</si>
  <si>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</si>
  <si>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</si>
  <si>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</si>
  <si>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</si>
  <si>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</si>
  <si>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</si>
  <si>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</si>
  <si>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</si>
  <si>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</si>
  <si>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</si>
  <si>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</si>
  <si>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</si>
  <si>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</si>
  <si>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</si>
  <si>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</si>
  <si>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</si>
  <si>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</si>
  <si>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</si>
  <si>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</si>
  <si>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</si>
  <si>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</si>
  <si>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</si>
  <si>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</si>
  <si>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</si>
  <si>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</si>
  <si>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</si>
  <si>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</si>
  <si>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</si>
  <si>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</si>
  <si>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</si>
  <si>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</si>
  <si>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</si>
  <si>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</si>
  <si>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</si>
  <si>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</si>
  <si>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</si>
  <si>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</si>
  <si>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</si>
  <si>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</si>
  <si>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</si>
  <si>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</si>
  <si>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</si>
  <si>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</si>
  <si>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</si>
  <si>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</si>
  <si>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</si>
  <si>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</si>
  <si>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</si>
  <si>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</si>
  <si>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</si>
  <si>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</si>
  <si>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</si>
  <si>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</si>
  <si>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</si>
  <si>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</si>
  <si>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</si>
  <si>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</si>
  <si>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</si>
  <si>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</si>
  <si>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</si>
  <si>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</si>
  <si>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</si>
  <si>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</si>
  <si>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</si>
  <si>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</si>
  <si>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</si>
  <si>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</si>
  <si>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</si>
  <si>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</si>
  <si>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</si>
  <si>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</si>
  <si>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</si>
  <si>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</si>
  <si>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</si>
  <si>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</si>
  <si>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</si>
  <si>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</si>
  <si>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</si>
  <si>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</si>
  <si>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</si>
  <si>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</si>
  <si>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</si>
  <si>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</si>
  <si>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</si>
  <si>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</si>
  <si>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</si>
  <si>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</si>
  <si>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</si>
  <si>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</si>
  <si>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</si>
  <si>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</si>
  <si>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</si>
  <si>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</si>
  <si>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</si>
  <si>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</si>
  <si>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</si>
  <si>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</si>
  <si>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</si>
  <si>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</si>
  <si>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</si>
  <si>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</si>
  <si>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</si>
  <si>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</si>
  <si>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</si>
  <si>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</si>
  <si>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</si>
  <si>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</si>
  <si>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</si>
  <si>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</si>
  <si>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</si>
  <si>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</si>
  <si>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</si>
  <si>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</si>
  <si>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</si>
  <si>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</si>
  <si>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</si>
  <si>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</si>
  <si>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</si>
  <si>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</si>
  <si>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</si>
  <si>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</si>
  <si>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</si>
  <si>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</si>
  <si>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</si>
  <si>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</si>
  <si>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</si>
  <si>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</si>
  <si>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</si>
  <si>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</si>
  <si>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</si>
  <si>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</si>
  <si>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</si>
  <si>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</si>
  <si>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</si>
  <si>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</si>
  <si>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</si>
  <si>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</si>
  <si>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</si>
  <si>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</si>
  <si>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</si>
  <si>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</si>
  <si>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</si>
  <si>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</si>
  <si>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</si>
  <si>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</si>
  <si>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</si>
  <si>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</si>
  <si>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</si>
  <si>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</si>
  <si>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</si>
  <si>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</si>
  <si>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</si>
  <si>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</si>
  <si>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</si>
  <si>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</si>
  <si>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</si>
  <si>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</si>
  <si>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</si>
  <si>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</si>
  <si>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</si>
  <si>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</si>
  <si>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</si>
  <si>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</si>
  <si>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</si>
  <si>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</si>
  <si>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</si>
  <si>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</si>
  <si>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</si>
  <si>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</si>
  <si>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</si>
  <si>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</si>
  <si>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</si>
  <si>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</si>
  <si>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</si>
  <si>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</si>
  <si>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</si>
  <si>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</si>
  <si>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</si>
  <si>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</si>
  <si>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</si>
  <si>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</si>
  <si>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</si>
  <si>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</si>
  <si>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</si>
  <si>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</si>
  <si>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</si>
  <si>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</si>
  <si>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</si>
  <si>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</si>
  <si>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</si>
  <si>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</si>
  <si>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</si>
  <si>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</si>
  <si>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</si>
  <si>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</si>
  <si>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</si>
  <si>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</si>
  <si>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</si>
  <si>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</si>
  <si>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</si>
  <si>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</si>
  <si>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</si>
  <si>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</si>
  <si>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</si>
  <si>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</si>
  <si>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</si>
  <si>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</si>
  <si>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</si>
  <si>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</si>
  <si>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</si>
  <si>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</si>
  <si>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</si>
  <si>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</si>
  <si>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</si>
  <si>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</si>
  <si>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</si>
  <si>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</si>
  <si>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</si>
  <si>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</si>
  <si>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</si>
  <si>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</si>
  <si>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</si>
  <si>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</si>
  <si>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</si>
  <si>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</si>
  <si>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</si>
  <si>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</si>
  <si>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</si>
  <si>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</si>
  <si>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</si>
  <si>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</si>
  <si>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</si>
  <si>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</si>
  <si>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</si>
  <si>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</si>
  <si>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</si>
  <si>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</si>
  <si>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</si>
  <si>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</si>
  <si>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</si>
  <si>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</si>
  <si>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</si>
  <si>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</si>
  <si>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</si>
  <si>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</si>
  <si>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</si>
  <si>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</si>
  <si>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</si>
  <si>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</si>
  <si>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</si>
  <si>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</si>
  <si>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</si>
  <si>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</si>
  <si>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</si>
  <si>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</si>
  <si>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</si>
  <si>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</si>
  <si>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</si>
  <si>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</si>
  <si>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</si>
  <si>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</si>
  <si>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</si>
  <si>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</si>
  <si>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</si>
  <si>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</si>
  <si>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</si>
  <si>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</si>
  <si>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</si>
  <si>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</si>
  <si>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</si>
  <si>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</si>
  <si>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</si>
  <si>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</si>
  <si>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</si>
  <si>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</si>
  <si>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</si>
  <si>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</si>
  <si>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</si>
  <si>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</si>
  <si>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</si>
  <si>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</si>
  <si>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</si>
  <si>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</si>
  <si>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</si>
  <si>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</si>
  <si>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</si>
  <si>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</si>
  <si>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</si>
  <si>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</si>
  <si>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</si>
  <si>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</si>
  <si>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</si>
  <si>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</si>
  <si>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</si>
  <si>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</si>
  <si>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</si>
  <si>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</si>
  <si>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</si>
  <si>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</si>
  <si>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</si>
  <si>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</si>
  <si>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</si>
  <si>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</si>
  <si>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</si>
  <si>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</si>
  <si>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</si>
  <si>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</si>
  <si>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</si>
  <si>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</si>
  <si>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</si>
  <si>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</si>
  <si>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</si>
  <si>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</si>
  <si>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</si>
  <si>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</si>
  <si>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</si>
  <si>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</si>
  <si>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</si>
  <si>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</si>
  <si>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</si>
  <si>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</si>
  <si>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</si>
  <si>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</si>
  <si>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</si>
  <si>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</si>
  <si>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</si>
  <si>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</si>
  <si>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</si>
  <si>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</si>
  <si>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</si>
  <si>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</si>
  <si>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</si>
  <si>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</si>
  <si>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</si>
  <si>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</si>
  <si>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</si>
  <si>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</si>
  <si>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</si>
  <si>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</si>
  <si>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</si>
  <si>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</si>
  <si>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</si>
  <si>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</si>
  <si>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</si>
  <si>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</si>
  <si>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</si>
  <si>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</si>
  <si>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</si>
  <si>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</si>
  <si>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</si>
  <si>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</si>
  <si>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</si>
  <si>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</si>
  <si>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</si>
  <si>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</si>
  <si>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</si>
  <si>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</si>
  <si>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</si>
  <si>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</si>
  <si>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</si>
  <si>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</si>
  <si>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</si>
  <si>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</si>
  <si>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</si>
  <si>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</si>
  <si>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</si>
  <si>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</si>
  <si>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</si>
  <si>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</si>
  <si>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</si>
  <si>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</si>
  <si>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</si>
  <si>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</si>
  <si>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</si>
  <si>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</si>
  <si>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</si>
  <si>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</si>
  <si>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</si>
  <si>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</si>
  <si>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</si>
  <si>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</si>
  <si>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</si>
  <si>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</si>
  <si>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</si>
  <si>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</si>
  <si>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</si>
  <si>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</si>
  <si>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</si>
  <si>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</si>
  <si>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</si>
  <si>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</si>
  <si>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</si>
  <si>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</si>
  <si>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</si>
  <si>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</si>
  <si>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</si>
  <si>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</si>
  <si>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</si>
  <si>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</si>
  <si>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</si>
  <si>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</si>
  <si>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</si>
  <si>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</si>
  <si>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</si>
  <si>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</si>
  <si>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</si>
  <si>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</si>
  <si>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</si>
  <si>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</si>
  <si>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</si>
  <si>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</si>
  <si>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</si>
  <si>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</si>
  <si>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</si>
  <si>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</si>
  <si>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</si>
  <si>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</si>
  <si>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</si>
  <si>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</si>
  <si>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</si>
  <si>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</si>
  <si>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</si>
  <si>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</si>
  <si>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</si>
  <si>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</si>
  <si>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</si>
  <si>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</si>
  <si>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</si>
  <si>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</si>
  <si>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</si>
  <si>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</si>
  <si>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</si>
  <si>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</si>
  <si>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</si>
  <si>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</si>
  <si>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</si>
  <si>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</si>
  <si>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</si>
  <si>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</si>
  <si>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</si>
  <si>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</si>
  <si>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</si>
  <si>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</si>
  <si>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</si>
  <si>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</si>
  <si>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</si>
  <si>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</si>
  <si>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</si>
  <si>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</si>
  <si>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</si>
  <si>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</si>
  <si>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</si>
  <si>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</si>
  <si>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</si>
  <si>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</si>
  <si>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</si>
  <si>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</si>
  <si>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</si>
  <si>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</si>
  <si>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</si>
  <si>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</si>
  <si>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</si>
  <si>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</si>
  <si>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</si>
  <si>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</si>
  <si>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</si>
  <si>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</si>
  <si>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</si>
  <si>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</si>
  <si>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</si>
  <si>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</si>
  <si>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</si>
  <si>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</si>
  <si>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</si>
  <si>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</si>
  <si>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</si>
  <si>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</si>
  <si>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</si>
  <si>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</si>
  <si>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</si>
  <si>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</si>
  <si>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</si>
  <si>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</si>
  <si>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</si>
  <si>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</si>
  <si>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</si>
  <si>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</si>
  <si>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</si>
  <si>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</si>
  <si>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</si>
  <si>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</si>
  <si>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</si>
  <si>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</si>
  <si>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</si>
  <si>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</si>
  <si>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</si>
  <si>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</si>
  <si>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</si>
  <si>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</si>
  <si>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</si>
  <si>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</si>
  <si>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</si>
  <si>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</si>
  <si>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</si>
  <si>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</si>
  <si>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</si>
  <si>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</si>
  <si>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</si>
  <si>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</si>
  <si>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</si>
  <si>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</si>
  <si>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</si>
  <si>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</si>
  <si>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</si>
  <si>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</si>
  <si>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</si>
  <si>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</si>
  <si>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</si>
  <si>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</si>
  <si>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</si>
  <si>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</si>
  <si>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</si>
  <si>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</si>
  <si>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</si>
  <si>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</si>
  <si>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</si>
  <si>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</si>
  <si>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</si>
  <si>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</si>
  <si>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</si>
  <si>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</si>
  <si>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</si>
  <si>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</si>
  <si>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</si>
  <si>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</si>
  <si>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</si>
  <si>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</si>
  <si>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</si>
  <si>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</si>
  <si>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</si>
  <si>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</si>
  <si>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</si>
  <si>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</si>
  <si>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</si>
  <si>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</si>
  <si>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</si>
  <si>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</si>
  <si>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</si>
  <si>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</si>
  <si>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</si>
  <si>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</si>
  <si>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</si>
  <si>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</si>
  <si>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</si>
  <si>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</si>
  <si>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</si>
  <si>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</si>
  <si>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</si>
  <si>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</si>
  <si>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</si>
  <si>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</si>
  <si>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</si>
  <si>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</si>
  <si>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</si>
  <si>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</si>
  <si>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</si>
  <si>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</si>
  <si>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</si>
  <si>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</si>
  <si>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</si>
  <si>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</si>
  <si>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</si>
  <si>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</si>
  <si>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</si>
  <si>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</si>
  <si>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</si>
  <si>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</si>
  <si>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</si>
  <si>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</si>
  <si>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</si>
  <si>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</si>
  <si>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</si>
  <si>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</si>
  <si>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</si>
  <si>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</si>
  <si>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</si>
  <si>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</si>
  <si>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</si>
  <si>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</si>
  <si>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</si>
  <si>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</si>
  <si>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</si>
  <si>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</si>
  <si>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</si>
  <si>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</si>
  <si>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</si>
  <si>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</si>
  <si>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</si>
  <si>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</si>
  <si>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</si>
  <si>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</si>
  <si>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</si>
  <si>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</si>
  <si>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</si>
  <si>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</si>
  <si>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</si>
  <si>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</si>
  <si>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</si>
  <si>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</si>
  <si>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</si>
  <si>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</si>
  <si>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</si>
  <si>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</si>
  <si>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</si>
  <si>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</si>
  <si>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</si>
  <si>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</si>
  <si>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</si>
  <si>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</si>
  <si>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</si>
  <si>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</si>
  <si>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</si>
  <si>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</si>
  <si>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</si>
  <si>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</si>
  <si>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</si>
  <si>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</si>
  <si>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</si>
  <si>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</si>
  <si>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</si>
  <si>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</si>
  <si>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</si>
  <si>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</si>
  <si>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</si>
  <si>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</si>
  <si>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</si>
  <si>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</si>
  <si>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</si>
  <si>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</si>
  <si>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</si>
  <si>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</si>
  <si>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</si>
  <si>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</si>
  <si>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</si>
  <si>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</si>
  <si>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</si>
  <si>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</si>
  <si>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</si>
  <si>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</si>
  <si>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</si>
  <si>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</si>
  <si>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</si>
  <si>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</si>
  <si>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</si>
  <si>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</si>
  <si>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</si>
  <si>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</si>
  <si>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</si>
  <si>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</si>
  <si>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</si>
  <si>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</si>
  <si>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</si>
  <si>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</si>
  <si>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</si>
  <si>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</si>
  <si>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</si>
  <si>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</si>
  <si>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</si>
  <si>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</si>
  <si>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</si>
  <si>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</si>
  <si>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</si>
  <si>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</si>
  <si>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</si>
  <si>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</si>
  <si>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</si>
  <si>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</si>
  <si>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</si>
  <si>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</si>
  <si>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</si>
  <si>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</si>
  <si>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</si>
  <si>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</si>
  <si>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</si>
  <si>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</si>
  <si>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</si>
  <si>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</si>
  <si>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</si>
  <si>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</si>
  <si>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</si>
  <si>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</si>
  <si>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</si>
  <si>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</si>
  <si>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</si>
  <si>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</si>
  <si>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</si>
  <si>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</si>
  <si>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</si>
  <si>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</si>
  <si>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</si>
  <si>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</si>
  <si>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</si>
  <si>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</si>
  <si>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</si>
  <si>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</si>
  <si>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</si>
  <si>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</si>
  <si>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</si>
  <si>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</si>
  <si>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</si>
  <si>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</si>
  <si>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</si>
  <si>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</si>
  <si>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</si>
  <si>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</si>
  <si>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</si>
  <si>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</si>
  <si>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</si>
  <si>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</si>
  <si>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</si>
  <si>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</si>
  <si>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</si>
  <si>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</si>
  <si>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</si>
  <si>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</si>
  <si>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</si>
  <si>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</si>
  <si>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</si>
  <si>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</si>
  <si>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</si>
  <si>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</si>
  <si>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</si>
  <si>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</si>
  <si>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</si>
  <si>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</si>
  <si>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</si>
  <si>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</si>
  <si>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</si>
  <si>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</si>
  <si>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</si>
  <si>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</si>
  <si>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</si>
  <si>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</si>
  <si>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</si>
  <si>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</si>
  <si>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</si>
  <si>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</si>
  <si>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</si>
  <si>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</si>
  <si>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</si>
  <si>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</si>
  <si>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</si>
  <si>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</si>
  <si>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</si>
  <si>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</si>
  <si>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</si>
  <si>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</si>
  <si>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</si>
  <si>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</si>
  <si>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</si>
  <si>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</si>
  <si>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</si>
  <si>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</si>
  <si>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</si>
  <si>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</si>
  <si>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</si>
  <si>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</si>
  <si>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</si>
  <si>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</si>
  <si>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</si>
  <si>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</si>
  <si>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</si>
  <si>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</si>
  <si>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</si>
  <si>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</si>
  <si>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</si>
  <si>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</si>
  <si>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</si>
  <si>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</si>
  <si>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</si>
  <si>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</si>
  <si>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</si>
  <si>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</si>
  <si>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</si>
  <si>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</si>
  <si>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</si>
  <si>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</si>
  <si>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</si>
  <si>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</si>
  <si>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</si>
  <si>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</si>
  <si>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</si>
  <si>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</si>
  <si>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</si>
  <si>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</si>
  <si>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</si>
  <si>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</si>
  <si>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</si>
  <si>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</si>
  <si>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</si>
  <si>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</si>
  <si>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</si>
  <si>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</si>
  <si>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</si>
  <si>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</si>
  <si>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</si>
  <si>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</si>
  <si>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</si>
  <si>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</si>
  <si>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</si>
  <si>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</si>
  <si>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</si>
  <si>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</si>
  <si>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</si>
  <si>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</si>
  <si>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</si>
  <si>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</si>
  <si>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</si>
  <si>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</si>
  <si>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</si>
  <si>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</si>
  <si>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</si>
  <si>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</si>
  <si>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</si>
  <si>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</si>
  <si>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</si>
  <si>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</si>
  <si>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</si>
  <si>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</si>
  <si>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</si>
  <si>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</si>
  <si>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</si>
  <si>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</si>
  <si>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</si>
  <si>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</si>
  <si>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</si>
  <si>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</si>
  <si>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</si>
  <si>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</si>
  <si>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</si>
  <si>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</si>
  <si>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</si>
  <si>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</si>
  <si>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</si>
  <si>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</si>
  <si>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</si>
  <si>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</si>
  <si>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</si>
  <si>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</si>
  <si>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</si>
  <si>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</si>
  <si>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</si>
  <si>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</si>
  <si>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</si>
  <si>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</si>
  <si>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</si>
  <si>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</si>
  <si>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</si>
  <si>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</si>
  <si>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</si>
  <si>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</si>
  <si>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</si>
  <si>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</si>
  <si>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</si>
  <si>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</si>
  <si>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</si>
  <si>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</si>
  <si>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</si>
  <si>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</si>
  <si>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</si>
  <si>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</si>
  <si>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</si>
  <si>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</si>
  <si>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</si>
  <si>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</si>
  <si>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</si>
  <si>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</si>
  <si>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</si>
  <si>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</si>
  <si>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</si>
  <si>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</si>
  <si>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</si>
  <si>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</si>
  <si>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</si>
  <si>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</si>
  <si>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</si>
  <si>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</si>
  <si>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</si>
  <si>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</si>
  <si>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</si>
  <si>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</si>
  <si>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</si>
  <si>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</si>
  <si>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</si>
  <si>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</si>
  <si>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</si>
  <si>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</si>
  <si>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</si>
  <si>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</si>
  <si>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</si>
  <si>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</si>
  <si>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</si>
  <si>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</si>
  <si>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</si>
  <si>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</si>
  <si>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</si>
  <si>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</si>
  <si>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</si>
  <si>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</si>
  <si>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</si>
  <si>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</si>
  <si>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</si>
  <si>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</si>
  <si>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</si>
  <si>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</si>
  <si>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</si>
  <si>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</si>
  <si>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</si>
  <si>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</si>
  <si>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</si>
  <si>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</si>
  <si>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</si>
  <si>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</si>
  <si>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</si>
  <si>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</si>
  <si>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</si>
  <si>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</si>
  <si>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</si>
  <si>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</si>
  <si>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</si>
  <si>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</si>
  <si>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</si>
  <si>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</si>
  <si>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</si>
  <si>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</si>
  <si>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</si>
  <si>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</si>
  <si>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</si>
  <si>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</si>
  <si>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</si>
  <si>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</si>
  <si>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</si>
  <si>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</si>
  <si>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</si>
  <si>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</si>
  <si>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</si>
  <si>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</si>
  <si>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</si>
  <si>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</si>
  <si>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</si>
  <si>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</si>
  <si>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</si>
  <si>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</si>
  <si>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</si>
  <si>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</si>
  <si>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</si>
  <si>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</si>
  <si>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</si>
  <si>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</si>
  <si>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</si>
  <si>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</si>
  <si>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</si>
  <si>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</si>
  <si>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</si>
  <si>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</si>
  <si>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</si>
  <si>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</si>
  <si>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</si>
  <si>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</si>
  <si>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</si>
  <si>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</si>
  <si>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</si>
  <si>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</si>
  <si>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</si>
  <si>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</si>
  <si>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</si>
  <si>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</si>
  <si>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</si>
  <si>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</si>
  <si>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</si>
  <si>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</si>
  <si>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</si>
  <si>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</si>
  <si>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</si>
  <si>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</si>
  <si>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</si>
  <si>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</si>
  <si>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</si>
  <si>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</si>
  <si>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</si>
  <si>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</si>
  <si>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</si>
  <si>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</si>
  <si>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</si>
  <si>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</si>
  <si>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</si>
  <si>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</si>
  <si>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</si>
  <si>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</si>
  <si>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</si>
  <si>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</si>
  <si>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</si>
  <si>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</si>
  <si>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</si>
  <si>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</si>
  <si>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</si>
  <si>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</si>
  <si>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</si>
  <si>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</si>
  <si>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</si>
  <si>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</si>
  <si>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</si>
  <si>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</si>
  <si>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</si>
  <si>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</si>
  <si>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</si>
  <si>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</si>
  <si>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</si>
  <si>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</si>
  <si>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</si>
  <si>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</si>
  <si>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</si>
  <si>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</si>
  <si>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</si>
  <si>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</si>
  <si>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</si>
  <si>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</si>
  <si>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</si>
  <si>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</si>
  <si>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</si>
  <si>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</si>
  <si>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</si>
  <si>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</si>
  <si>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</si>
  <si>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</si>
  <si>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</si>
  <si>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</si>
  <si>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</si>
  <si>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</si>
  <si>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</si>
  <si>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</si>
  <si>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</si>
  <si>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</si>
  <si>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</si>
  <si>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</si>
  <si>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</si>
  <si>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</si>
  <si>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</si>
  <si>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</si>
  <si>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</si>
  <si>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</si>
  <si>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</si>
  <si>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</si>
  <si>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</si>
  <si>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</si>
  <si>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</si>
  <si>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</si>
  <si>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</si>
  <si>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</si>
  <si>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</si>
  <si>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</si>
  <si>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</si>
  <si>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</si>
  <si>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</si>
  <si>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</si>
  <si>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</si>
  <si>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</si>
  <si>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</si>
  <si>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</si>
  <si>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</si>
  <si>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</si>
  <si>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</si>
  <si>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</si>
  <si>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</si>
  <si>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</si>
  <si>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</si>
  <si>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</si>
  <si>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</si>
  <si>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</si>
  <si>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</si>
  <si>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</si>
  <si>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</si>
  <si>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</si>
  <si>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</si>
  <si>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</si>
  <si>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</si>
  <si>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</si>
  <si>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</si>
  <si>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</si>
  <si>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</si>
  <si>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</si>
  <si>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</si>
  <si>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</si>
  <si>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</si>
  <si>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</si>
  <si>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</si>
  <si>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</si>
  <si>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</si>
  <si>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</si>
  <si>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</si>
  <si>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</si>
  <si>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</si>
  <si>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</si>
  <si>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</si>
  <si>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</si>
  <si>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</si>
  <si>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</si>
  <si>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</si>
  <si>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</si>
  <si>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</si>
  <si>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</si>
  <si>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</si>
  <si>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</si>
  <si>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</si>
  <si>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</si>
  <si>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</si>
  <si>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</si>
  <si>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</si>
  <si>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</si>
  <si>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</si>
  <si>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</si>
  <si>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</si>
  <si>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</si>
  <si>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</si>
  <si>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</si>
  <si>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</si>
  <si>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</si>
  <si>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</si>
  <si>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</si>
  <si>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</si>
  <si>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</si>
  <si>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</si>
  <si>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</si>
  <si>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</si>
  <si>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</si>
  <si>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</si>
  <si>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</si>
  <si>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</si>
  <si>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</si>
  <si>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</si>
  <si>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</si>
  <si>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</si>
  <si>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</si>
  <si>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</si>
  <si>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</si>
  <si>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</si>
  <si>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</si>
  <si>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</si>
  <si>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</si>
  <si>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</si>
  <si>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</si>
  <si>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</si>
  <si>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</si>
  <si>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</si>
  <si>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</si>
  <si>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</si>
  <si>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</si>
  <si>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</si>
  <si>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</si>
  <si>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</si>
  <si>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</si>
  <si>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</si>
  <si>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</si>
  <si>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</si>
  <si>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</si>
  <si>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</si>
  <si>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</si>
  <si>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</si>
  <si>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</si>
  <si>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</si>
  <si>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</si>
  <si>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</si>
  <si>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</si>
  <si>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</si>
  <si>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</si>
  <si>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</si>
  <si>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</si>
  <si>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</si>
  <si>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</si>
  <si>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</si>
  <si>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</si>
  <si>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</si>
  <si>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</si>
  <si>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</si>
  <si>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</si>
  <si>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</si>
  <si>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</si>
  <si>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</si>
  <si>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</si>
  <si>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</si>
  <si>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</si>
  <si>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</si>
  <si>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</si>
  <si>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</si>
  <si>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</si>
  <si>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</si>
  <si>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</si>
  <si>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</si>
  <si>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</si>
  <si>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</si>
  <si>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</si>
  <si>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</si>
  <si>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</si>
  <si>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</si>
  <si>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</si>
  <si>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</si>
  <si>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</si>
  <si>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</si>
  <si>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</si>
  <si>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</si>
  <si>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</si>
  <si>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</si>
  <si>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</si>
  <si>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</si>
  <si>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</si>
  <si>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</si>
  <si>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</si>
  <si>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</si>
  <si>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</si>
  <si>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</si>
  <si>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</si>
  <si>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</si>
  <si>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</si>
  <si>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</si>
  <si>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</si>
  <si>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</si>
  <si>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</si>
  <si>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</si>
  <si>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</si>
  <si>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</si>
  <si>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</si>
  <si>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</si>
  <si>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</si>
  <si>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</si>
  <si>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</si>
  <si>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</si>
  <si>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</si>
  <si>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</si>
  <si>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</si>
  <si>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</si>
  <si>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</si>
  <si>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</si>
  <si>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</si>
  <si>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</si>
  <si>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</si>
  <si>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</si>
  <si>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</si>
  <si>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</si>
  <si>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</si>
  <si>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</si>
  <si>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</si>
  <si>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</si>
  <si>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</si>
  <si>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</si>
  <si>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</si>
  <si>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</si>
  <si>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</si>
  <si>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</si>
  <si>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</si>
  <si>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</si>
  <si>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</si>
  <si>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</si>
  <si>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</si>
  <si>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</si>
  <si>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</si>
  <si>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</si>
  <si>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</si>
  <si>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</si>
  <si>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</si>
  <si>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</si>
  <si>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</si>
  <si>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</si>
  <si>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</si>
  <si>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</si>
  <si>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</si>
  <si>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</si>
  <si>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</si>
  <si>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</si>
  <si>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</si>
  <si>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</si>
  <si>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</si>
  <si>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</si>
  <si>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</si>
  <si>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</si>
  <si>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</si>
  <si>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</si>
  <si>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</si>
  <si>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</si>
  <si>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</si>
  <si>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</si>
  <si>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</si>
  <si>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</si>
  <si>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</si>
  <si>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</si>
  <si>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</si>
  <si>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</si>
  <si>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</si>
  <si>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</si>
  <si>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</si>
  <si>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</si>
  <si>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</si>
  <si>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</si>
  <si>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</si>
  <si>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</si>
  <si>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</si>
  <si>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</si>
  <si>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</si>
  <si>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</si>
  <si>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</si>
  <si>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</si>
  <si>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</si>
  <si>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</si>
  <si>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</si>
  <si>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</si>
  <si>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</si>
  <si>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</si>
  <si>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</si>
  <si>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</si>
  <si>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</si>
  <si>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</si>
  <si>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</si>
  <si>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</si>
  <si>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</si>
  <si>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</si>
  <si>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</si>
  <si>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</si>
  <si>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</si>
  <si>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</si>
  <si>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</si>
  <si>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</si>
  <si>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</si>
  <si>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</si>
  <si>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</si>
  <si>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</si>
  <si>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</si>
  <si>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</si>
  <si>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</si>
  <si>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</si>
  <si>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</si>
  <si>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</si>
  <si>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</si>
  <si>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</si>
  <si>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</si>
  <si>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</si>
  <si>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</si>
  <si>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</si>
  <si>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</si>
  <si>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</si>
  <si>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</si>
  <si>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</si>
  <si>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</si>
  <si>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</si>
  <si>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</si>
  <si>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</si>
  <si>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</si>
  <si>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</si>
  <si>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</si>
  <si>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</si>
  <si>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</si>
  <si>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</si>
  <si>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</si>
  <si>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</si>
  <si>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</si>
  <si>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</si>
  <si>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</si>
  <si>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</si>
  <si>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</si>
  <si>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</si>
  <si>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</si>
  <si>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</si>
  <si>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</si>
  <si>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</si>
  <si>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</si>
  <si>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</si>
  <si>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</si>
  <si>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</si>
  <si>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</si>
  <si>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</si>
  <si>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</si>
  <si>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</si>
  <si>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</si>
  <si>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</si>
  <si>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</si>
  <si>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</si>
  <si>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</si>
  <si>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</si>
  <si>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</si>
  <si>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</si>
  <si>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</si>
  <si>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</si>
  <si>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</si>
  <si>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</si>
  <si>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</si>
  <si>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</si>
  <si>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</si>
  <si>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</si>
  <si>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</si>
  <si>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</si>
  <si>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</si>
  <si>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</si>
  <si>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</si>
  <si>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</si>
  <si>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</si>
  <si>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</si>
  <si>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</si>
  <si>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</si>
  <si>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</si>
  <si>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</si>
  <si>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</si>
  <si>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</si>
  <si>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</si>
  <si>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</si>
  <si>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</si>
  <si>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</si>
  <si>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</si>
  <si>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</si>
  <si>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</si>
  <si>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</si>
  <si>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</si>
  <si>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</si>
  <si>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</si>
  <si>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</si>
  <si>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</si>
  <si>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</si>
  <si>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</si>
  <si>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</si>
  <si>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</si>
  <si>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</si>
  <si>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</si>
  <si>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</si>
  <si>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</si>
  <si>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</si>
  <si>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</si>
  <si>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</si>
  <si>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</si>
  <si>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</si>
  <si>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</si>
  <si>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</si>
  <si>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</si>
  <si>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</si>
  <si>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</si>
  <si>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</si>
  <si>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</si>
  <si>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</si>
  <si>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</si>
  <si>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</si>
  <si>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</si>
  <si>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</si>
  <si>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</si>
  <si>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</si>
  <si>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</si>
  <si>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</si>
  <si>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</si>
  <si>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</si>
  <si>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</si>
  <si>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</si>
  <si>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</si>
  <si>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</si>
  <si>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</si>
  <si>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</si>
  <si>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</si>
  <si>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</si>
  <si>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</si>
  <si>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</si>
  <si>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</si>
  <si>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</si>
  <si>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</si>
  <si>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</si>
  <si>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</si>
  <si>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</si>
  <si>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</si>
  <si>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</si>
  <si>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</si>
  <si>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</si>
  <si>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</si>
  <si>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</si>
  <si>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</si>
  <si>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</si>
  <si>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</si>
  <si>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</si>
  <si>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</si>
  <si>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</si>
  <si>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</si>
  <si>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</si>
  <si>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</si>
  <si>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</si>
  <si>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</si>
  <si>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</si>
  <si>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</si>
  <si>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</si>
  <si>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</si>
  <si>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</si>
  <si>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</si>
  <si>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</si>
  <si>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</si>
  <si>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</si>
  <si>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</si>
  <si>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</si>
  <si>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</si>
  <si>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</si>
  <si>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</si>
  <si>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</si>
  <si>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</si>
  <si>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</si>
  <si>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</si>
  <si>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</si>
  <si>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</si>
  <si>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</si>
  <si>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</si>
  <si>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</si>
  <si>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</si>
  <si>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</si>
  <si>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</si>
  <si>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</si>
  <si>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</si>
  <si>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</si>
  <si>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</si>
  <si>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</si>
  <si>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</si>
  <si>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</si>
  <si>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</si>
  <si>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</si>
  <si>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</si>
  <si>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</si>
  <si>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</si>
  <si>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</si>
  <si>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</si>
  <si>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</si>
  <si>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</si>
  <si>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</si>
  <si>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</si>
  <si>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</si>
  <si>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</si>
  <si>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</si>
  <si>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</si>
  <si>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</si>
  <si>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</si>
  <si>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</si>
  <si>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</si>
  <si>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</si>
  <si>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</si>
  <si>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</si>
  <si>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</si>
  <si>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</si>
  <si>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</si>
  <si>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</si>
  <si>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</si>
  <si>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</si>
  <si>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</si>
  <si>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</si>
  <si>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</si>
  <si>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</si>
  <si>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</si>
  <si>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</si>
  <si>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</si>
  <si>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</si>
  <si>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</si>
  <si>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</si>
  <si>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</si>
  <si>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</si>
  <si>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</si>
  <si>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</si>
  <si>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</si>
  <si>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</si>
  <si>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</si>
  <si>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</si>
  <si>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</si>
  <si>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</si>
  <si>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</si>
  <si>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</si>
  <si>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</si>
  <si>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</si>
  <si>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</si>
  <si>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</si>
  <si>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</si>
  <si>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</si>
  <si>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</si>
  <si>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</si>
  <si>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</si>
  <si>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</si>
  <si>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</si>
  <si>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</si>
  <si>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</si>
  <si>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</si>
  <si>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</si>
  <si>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</si>
  <si>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</si>
  <si>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</si>
  <si>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</si>
  <si>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</si>
  <si>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</si>
  <si>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</si>
  <si>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</si>
  <si>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</si>
  <si>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</si>
  <si>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</si>
  <si>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</si>
  <si>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</si>
  <si>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</si>
  <si>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</si>
  <si>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</si>
  <si>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</si>
  <si>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</si>
  <si>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</si>
  <si>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</si>
  <si>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</si>
  <si>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</si>
  <si>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</si>
  <si>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</si>
  <si>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</si>
  <si>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</si>
  <si>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</si>
  <si>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</si>
  <si>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</si>
  <si>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</si>
  <si>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</si>
  <si>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</si>
  <si>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</si>
  <si>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</si>
  <si>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</si>
  <si>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</si>
  <si>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</si>
  <si>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</si>
  <si>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</si>
  <si>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</si>
  <si>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</si>
  <si>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</si>
  <si>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</si>
  <si>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</si>
  <si>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</si>
  <si>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</si>
  <si>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</si>
  <si>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</si>
  <si>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</si>
  <si>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</si>
  <si>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</si>
  <si>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</si>
  <si>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</si>
  <si>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</si>
  <si>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</si>
  <si>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</si>
  <si>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</si>
  <si>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</si>
  <si>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</si>
  <si>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</si>
  <si>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</si>
  <si>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</si>
  <si>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</si>
  <si>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</si>
  <si>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</si>
  <si>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</si>
  <si>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</si>
  <si>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</si>
  <si>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</si>
  <si>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</si>
  <si>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</si>
  <si>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</si>
  <si>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</si>
  <si>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</si>
  <si>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</si>
  <si>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</si>
  <si>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</si>
  <si>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</si>
  <si>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</si>
  <si>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</si>
  <si>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</si>
  <si>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</si>
  <si>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</si>
  <si>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</si>
  <si>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</si>
  <si>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</si>
  <si>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</si>
  <si>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</si>
  <si>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</si>
  <si>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</si>
  <si>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</si>
  <si>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</si>
  <si>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</si>
  <si>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</si>
  <si>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</si>
  <si>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</si>
  <si>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</si>
  <si>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</si>
  <si>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</si>
  <si>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</si>
  <si>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</si>
  <si>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</si>
  <si>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</si>
  <si>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</si>
  <si>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</si>
  <si>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</si>
  <si>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</si>
  <si>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</si>
  <si>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</si>
  <si>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</si>
  <si>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</si>
  <si>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</si>
  <si>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</si>
  <si>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</si>
  <si>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</si>
  <si>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</si>
  <si>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</si>
  <si>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</si>
  <si>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</si>
  <si>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</si>
  <si>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</si>
  <si>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</si>
  <si>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</si>
  <si>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</si>
  <si>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</si>
  <si>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</si>
  <si>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</si>
  <si>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</si>
  <si>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</si>
  <si>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</si>
  <si>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</si>
  <si>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</si>
  <si>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</si>
  <si>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</si>
  <si>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</si>
  <si>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</si>
  <si>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</si>
  <si>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</si>
  <si>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</si>
  <si>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</si>
  <si>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</si>
  <si>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</si>
  <si>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</si>
  <si>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</si>
  <si>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</si>
  <si>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</si>
  <si>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</si>
  <si>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</si>
  <si>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</si>
  <si>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</si>
  <si>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</si>
  <si>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</si>
  <si>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</si>
  <si>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</si>
  <si>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</si>
  <si>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</si>
  <si>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</si>
  <si>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</si>
  <si>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</si>
  <si>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</si>
  <si>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</si>
  <si>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</si>
  <si>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</si>
  <si>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</si>
  <si>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</si>
  <si>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</si>
  <si>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</si>
  <si>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</si>
  <si>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</si>
  <si>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</si>
  <si>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</si>
  <si>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</si>
  <si>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</si>
  <si>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</si>
  <si>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</si>
  <si>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</si>
  <si>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</si>
  <si>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</si>
  <si>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</si>
  <si>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</si>
  <si>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</si>
  <si>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</si>
  <si>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</si>
  <si>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</si>
  <si>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</si>
  <si>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</si>
  <si>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</si>
  <si>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</si>
  <si>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</si>
  <si>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</si>
  <si>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</si>
  <si>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</si>
  <si>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</si>
  <si>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</si>
  <si>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</si>
  <si>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</si>
  <si>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</si>
  <si>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</si>
  <si>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</si>
  <si>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</si>
  <si>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</si>
  <si>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</si>
  <si>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</si>
  <si>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</si>
  <si>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</si>
  <si>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</si>
  <si>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</si>
  <si>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</si>
  <si>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</si>
  <si>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</si>
  <si>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</si>
  <si>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</si>
  <si>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</si>
  <si>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</si>
  <si>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</si>
  <si>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</si>
  <si>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</si>
  <si>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</si>
  <si>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</si>
  <si>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</si>
  <si>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</si>
  <si>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</si>
  <si>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</si>
  <si>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</si>
  <si>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</si>
  <si>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</si>
  <si>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</si>
  <si>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</si>
  <si>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</si>
  <si>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</si>
  <si>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</si>
  <si>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</si>
  <si>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</si>
  <si>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</si>
  <si>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</si>
  <si>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</si>
  <si>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</si>
  <si>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</si>
  <si>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</si>
  <si>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</si>
  <si>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</si>
  <si>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</si>
  <si>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</si>
  <si>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</si>
  <si>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</si>
  <si>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</si>
  <si>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</si>
  <si>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</si>
  <si>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</si>
  <si>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</si>
  <si>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</si>
  <si>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</si>
  <si>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</si>
  <si>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</si>
  <si>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</si>
  <si>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</si>
  <si>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</si>
  <si>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</si>
  <si>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</si>
  <si>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</si>
  <si>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</si>
  <si>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</si>
  <si>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</si>
  <si>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</si>
  <si>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</si>
  <si>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</si>
  <si>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</si>
  <si>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</si>
  <si>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</si>
  <si>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</si>
  <si>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</si>
  <si>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</si>
  <si>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</si>
  <si>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</si>
  <si>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</si>
  <si>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</si>
  <si>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</si>
  <si>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</si>
  <si>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</si>
  <si>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</si>
  <si>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</si>
  <si>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</si>
  <si>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</si>
  <si>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</si>
  <si>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</si>
  <si>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</si>
  <si>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</si>
  <si>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</si>
  <si>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</si>
  <si>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</si>
  <si>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</si>
  <si>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</si>
  <si>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</si>
  <si>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</si>
  <si>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</si>
  <si>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</si>
  <si>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</si>
  <si>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</si>
  <si>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</si>
  <si>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</si>
  <si>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</si>
  <si>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</si>
  <si>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</si>
  <si>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</si>
  <si>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</si>
  <si>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</si>
  <si>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</si>
  <si>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</si>
  <si>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</si>
  <si>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</si>
  <si>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</si>
  <si>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</si>
  <si>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</si>
  <si>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</si>
  <si>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</si>
  <si>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</si>
  <si>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</si>
  <si>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</si>
  <si>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</si>
  <si>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</si>
  <si>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</si>
  <si>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</si>
  <si>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</si>
  <si>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</si>
  <si>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</si>
  <si>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</si>
  <si>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</si>
  <si>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</si>
  <si>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</si>
  <si>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</si>
  <si>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</si>
  <si>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</si>
  <si>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</si>
  <si>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</si>
  <si>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</si>
  <si>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</si>
  <si>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</si>
  <si>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</si>
  <si>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</si>
  <si>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</si>
  <si>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</si>
  <si>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</si>
  <si>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</si>
  <si>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</si>
  <si>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</si>
  <si>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</si>
  <si>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</si>
  <si>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</si>
  <si>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</si>
  <si>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</si>
  <si>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</si>
  <si>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</si>
  <si>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</si>
  <si>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</si>
  <si>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</si>
  <si>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</si>
  <si>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</si>
  <si>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</si>
  <si>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</si>
  <si>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</si>
  <si>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</si>
  <si>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</si>
  <si>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</si>
  <si>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</si>
  <si>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</si>
  <si>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</si>
  <si>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</si>
  <si>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</si>
  <si>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</si>
  <si>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</si>
  <si>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</si>
  <si>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</si>
  <si>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</si>
  <si>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</si>
  <si>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</si>
  <si>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</si>
  <si>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</si>
  <si>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</si>
  <si>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</si>
  <si>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</si>
  <si>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</si>
  <si>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</si>
  <si>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</si>
  <si>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</si>
  <si>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</si>
  <si>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</si>
  <si>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</si>
  <si>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</si>
  <si>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</si>
  <si>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</si>
  <si>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</si>
  <si>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</si>
  <si>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</si>
  <si>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</si>
  <si>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</si>
  <si>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</si>
  <si>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</si>
  <si>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</si>
  <si>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</si>
  <si>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</si>
  <si>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</si>
  <si>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</si>
  <si>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</si>
  <si>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</si>
  <si>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</si>
  <si>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</si>
  <si>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</si>
  <si>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</si>
  <si>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</si>
  <si>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</si>
  <si>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</si>
  <si>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</si>
  <si>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</si>
  <si>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</si>
  <si>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</si>
  <si>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</si>
  <si>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</si>
  <si>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</si>
  <si>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</si>
  <si>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</si>
  <si>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</si>
  <si>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</si>
  <si>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</si>
  <si>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</si>
  <si>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</si>
  <si>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</si>
  <si>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</si>
  <si>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</si>
  <si>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</si>
  <si>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</si>
  <si>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</si>
  <si>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</si>
  <si>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</si>
  <si>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</si>
  <si>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</si>
  <si>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</si>
  <si>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</si>
  <si>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</si>
  <si>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</si>
  <si>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</si>
  <si>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</si>
  <si>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</si>
  <si>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</si>
  <si>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</si>
  <si>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</si>
  <si>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</si>
  <si>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</si>
  <si>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</si>
  <si>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</si>
  <si>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</si>
  <si>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</si>
  <si>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</si>
  <si>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</si>
  <si>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</si>
  <si>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</si>
  <si>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</si>
  <si>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</si>
  <si>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</si>
  <si>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</si>
  <si>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</si>
  <si>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</si>
  <si>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</si>
  <si>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</si>
  <si>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</si>
  <si>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</si>
  <si>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</si>
  <si>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</si>
  <si>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</si>
  <si>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</si>
  <si>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</si>
  <si>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</si>
  <si>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</si>
  <si>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</si>
  <si>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</si>
  <si>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</si>
  <si>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</si>
  <si>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</si>
  <si>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</si>
  <si>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</si>
  <si>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</si>
  <si>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</si>
  <si>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</si>
  <si>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</si>
  <si>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</si>
  <si>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</si>
  <si>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</si>
  <si>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</si>
  <si>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</si>
  <si>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</si>
  <si>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</si>
  <si>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</si>
  <si>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</si>
  <si>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</si>
  <si>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</si>
  <si>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</si>
  <si>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</si>
  <si>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</si>
  <si>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</si>
  <si>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</si>
  <si>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</si>
  <si>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</si>
  <si>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</si>
  <si>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</si>
  <si>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</si>
  <si>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</si>
  <si>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</si>
  <si>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</si>
  <si>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</si>
  <si>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</si>
  <si>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</si>
  <si>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</si>
  <si>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</si>
  <si>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</si>
  <si>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</si>
  <si>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</si>
  <si>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</si>
  <si>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</si>
  <si>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</si>
  <si>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</si>
  <si>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</si>
  <si>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</si>
  <si>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</si>
  <si>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</si>
  <si>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</si>
  <si>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</si>
  <si>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</si>
  <si>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</si>
  <si>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</si>
  <si>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</si>
  <si>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</si>
  <si>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</si>
  <si>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</si>
  <si>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</si>
  <si>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</si>
  <si>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</si>
  <si>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</si>
  <si>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</si>
  <si>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</si>
  <si>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</si>
  <si>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</si>
  <si>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</si>
  <si>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</si>
  <si>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</si>
  <si>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</si>
  <si>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</si>
  <si>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</si>
  <si>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</si>
  <si>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</si>
  <si>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</si>
  <si>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</si>
  <si>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</si>
  <si>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</si>
  <si>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</si>
  <si>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</si>
  <si>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</si>
  <si>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</si>
  <si>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</si>
  <si>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</si>
  <si>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</si>
  <si>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</si>
  <si>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</si>
  <si>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</si>
  <si>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</si>
  <si>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</si>
  <si>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</si>
  <si>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</si>
  <si>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</si>
  <si>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</si>
  <si>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</si>
  <si>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</si>
  <si>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</si>
  <si>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</si>
  <si>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</si>
  <si>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</si>
  <si>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</si>
  <si>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</si>
  <si>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</si>
  <si>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</si>
  <si>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</si>
  <si>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</si>
  <si>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</si>
  <si>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</si>
  <si>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</si>
  <si>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</si>
  <si>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</si>
  <si>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</si>
  <si>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</si>
  <si>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</si>
  <si>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</si>
  <si>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</si>
  <si>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</si>
  <si>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</si>
  <si>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</si>
  <si>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</si>
  <si>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</si>
  <si>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</si>
  <si>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</si>
  <si>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</si>
  <si>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</si>
  <si>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</si>
  <si>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</si>
  <si>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</si>
  <si>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</si>
  <si>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</si>
  <si>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</si>
  <si>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</si>
  <si>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</si>
  <si>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</si>
  <si>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</si>
  <si>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</si>
  <si>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</si>
  <si>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</si>
  <si>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</si>
  <si>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</si>
  <si>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</si>
  <si>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</si>
  <si>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</si>
  <si>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</si>
  <si>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</si>
  <si>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</si>
  <si>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</si>
  <si>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</si>
  <si>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</si>
  <si>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</si>
  <si>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</si>
  <si>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</si>
  <si>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</si>
  <si>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</si>
  <si>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</si>
  <si>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</si>
  <si>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</si>
  <si>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</si>
  <si>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</si>
  <si>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</si>
  <si>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</si>
  <si>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</si>
  <si>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</si>
  <si>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</si>
  <si>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</si>
  <si>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</si>
  <si>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</si>
  <si>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</si>
  <si>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</si>
  <si>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</si>
  <si>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</si>
  <si>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</si>
  <si>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</si>
  <si>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</si>
  <si>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</si>
  <si>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</si>
  <si>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</si>
  <si>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</si>
  <si>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</si>
  <si>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</si>
  <si>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</si>
  <si>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</si>
  <si>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</si>
  <si>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</si>
  <si>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</si>
  <si>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</si>
  <si>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</si>
  <si>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</si>
  <si>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</si>
  <si>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</si>
  <si>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</si>
  <si>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</si>
  <si>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</si>
  <si>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</si>
  <si>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</si>
  <si>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</si>
  <si>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</si>
  <si>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</si>
  <si>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</si>
  <si>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</si>
  <si>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</si>
  <si>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</si>
  <si>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</si>
  <si>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</si>
  <si>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</si>
  <si>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</si>
  <si>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</si>
  <si>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</si>
  <si>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</si>
  <si>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</si>
  <si>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</si>
  <si>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</si>
  <si>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</si>
  <si>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</si>
  <si>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</si>
  <si>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</si>
  <si>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</si>
  <si>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</si>
  <si>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</si>
  <si>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</si>
  <si>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</si>
  <si>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</si>
  <si>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</si>
  <si>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</si>
  <si>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</si>
  <si>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</si>
  <si>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</si>
  <si>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</si>
  <si>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</si>
  <si>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</si>
  <si>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</si>
  <si>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</si>
  <si>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</si>
  <si>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</si>
  <si>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</si>
  <si>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</si>
  <si>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</si>
  <si>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</si>
  <si>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</si>
  <si>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</si>
  <si>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</si>
  <si>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</si>
  <si>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</si>
  <si>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</si>
  <si>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</si>
  <si>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</si>
  <si>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</si>
  <si>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</si>
  <si>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</si>
  <si>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</si>
  <si>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</si>
  <si>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</si>
  <si>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</si>
  <si>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</si>
  <si>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</si>
  <si>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</si>
  <si>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</si>
  <si>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</si>
  <si>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</si>
  <si>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</si>
  <si>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</si>
  <si>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</si>
  <si>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</si>
  <si>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</si>
  <si>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</si>
  <si>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</si>
  <si>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</si>
  <si>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</si>
  <si>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</si>
  <si>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</si>
  <si>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</si>
  <si>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</si>
  <si>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</si>
  <si>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</si>
  <si>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</si>
  <si>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</si>
  <si>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</si>
  <si>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</si>
  <si>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</si>
  <si>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</si>
  <si>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</si>
  <si>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</si>
  <si>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</si>
  <si>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</si>
  <si>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</si>
  <si>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</si>
  <si>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</si>
  <si>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</si>
  <si>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</si>
  <si>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</si>
  <si>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</si>
  <si>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</si>
  <si>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</si>
  <si>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</si>
  <si>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</si>
  <si>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</si>
  <si>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</si>
  <si>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</si>
  <si>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</si>
  <si>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</si>
  <si>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</si>
  <si>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</si>
  <si>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</si>
  <si>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</si>
  <si>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</si>
  <si>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</si>
  <si>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</si>
  <si>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</si>
  <si>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</si>
  <si>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</si>
  <si>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</si>
  <si>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</si>
  <si>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</si>
  <si>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</si>
  <si>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</si>
  <si>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</si>
  <si>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</si>
  <si>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</si>
  <si>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</si>
  <si>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</si>
  <si>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</si>
  <si>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</si>
  <si>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</si>
  <si>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</si>
  <si>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</si>
  <si>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</si>
  <si>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</si>
  <si>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</si>
  <si>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</si>
  <si>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</si>
  <si>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</si>
  <si>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</si>
  <si>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</si>
  <si>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</si>
  <si>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</si>
  <si>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</si>
  <si>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</si>
  <si>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</si>
  <si>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</si>
  <si>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</si>
  <si>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</si>
  <si>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</si>
  <si>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</si>
  <si>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</si>
  <si>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</si>
  <si>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</si>
  <si>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</si>
  <si>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</si>
  <si>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</si>
  <si>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</si>
  <si>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</si>
  <si>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</si>
  <si>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</si>
  <si>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</si>
  <si>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</si>
  <si>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</si>
  <si>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</si>
  <si>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</si>
  <si>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</si>
  <si>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</si>
  <si>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</si>
  <si>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</si>
  <si>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</si>
  <si>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</si>
  <si>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</si>
  <si>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</si>
  <si>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</si>
  <si>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</si>
  <si>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</si>
  <si>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</si>
  <si>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</si>
  <si>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</si>
  <si>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</si>
  <si>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</si>
  <si>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</si>
  <si>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</si>
  <si>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</si>
  <si>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</si>
  <si>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</si>
  <si>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</si>
  <si>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</si>
  <si>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</si>
  <si>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</si>
  <si>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</si>
  <si>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</si>
  <si>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</si>
  <si>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</si>
  <si>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</si>
  <si>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</si>
  <si>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</si>
  <si>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</si>
  <si>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</si>
  <si>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</si>
  <si>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</si>
  <si>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</si>
  <si>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</si>
  <si>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</si>
  <si>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</si>
  <si>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</si>
  <si>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</si>
  <si>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</si>
  <si>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</si>
  <si>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</si>
  <si>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</si>
  <si>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</si>
  <si>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</si>
  <si>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</si>
  <si>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</si>
  <si>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</si>
  <si>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</si>
  <si>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</si>
  <si>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</si>
  <si>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</si>
  <si>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</si>
  <si>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</si>
  <si>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</si>
  <si>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</si>
  <si>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</si>
  <si>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</si>
  <si>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</si>
  <si>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</si>
  <si>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</si>
  <si>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</si>
  <si>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</si>
  <si>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</si>
  <si>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</si>
  <si>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</si>
  <si>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</si>
  <si>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</si>
  <si>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</si>
  <si>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</si>
  <si>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</si>
  <si>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</si>
  <si>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</si>
  <si>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</si>
  <si>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</si>
  <si>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</si>
  <si>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</si>
  <si>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</si>
  <si>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</si>
  <si>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</si>
  <si>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</si>
  <si>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</si>
  <si>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</si>
  <si>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</si>
  <si>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</si>
  <si>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</si>
  <si>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</si>
  <si>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</si>
  <si>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</si>
  <si>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</si>
  <si>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</si>
  <si>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</si>
  <si>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</si>
  <si>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</si>
  <si>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</si>
  <si>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</si>
  <si>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</si>
  <si>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</si>
  <si>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</si>
  <si>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</si>
  <si>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</si>
  <si>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</si>
  <si>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</si>
  <si>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</si>
  <si>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</si>
  <si>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</si>
  <si>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</si>
  <si>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</si>
  <si>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</si>
  <si>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</si>
  <si>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</si>
  <si>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</si>
  <si>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</si>
  <si>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</si>
  <si>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</si>
  <si>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</si>
  <si>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</si>
  <si>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</si>
  <si>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</si>
  <si>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</si>
  <si>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</si>
  <si>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</si>
  <si>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</si>
  <si>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</si>
  <si>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</si>
  <si>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</si>
  <si>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</si>
  <si>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</si>
  <si>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</si>
  <si>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</si>
  <si>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</si>
  <si>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</si>
  <si>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</si>
  <si>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</si>
  <si>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</si>
  <si>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</si>
  <si>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</si>
  <si>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</si>
  <si>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</si>
  <si>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</si>
  <si>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</si>
  <si>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</si>
  <si>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</si>
  <si>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</si>
  <si>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</si>
  <si>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</si>
  <si>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</si>
  <si>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</si>
  <si>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</si>
  <si>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</si>
  <si>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</si>
  <si>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</si>
  <si>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</si>
  <si>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</si>
  <si>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</si>
  <si>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</si>
  <si>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</si>
  <si>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</si>
  <si>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</si>
  <si>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</si>
  <si>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</si>
  <si>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</si>
  <si>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</si>
  <si>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</si>
  <si>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</si>
  <si>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</si>
  <si>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</si>
  <si>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</si>
  <si>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</si>
  <si>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</si>
  <si>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</si>
  <si>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</si>
  <si>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</si>
  <si>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</si>
  <si>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</si>
  <si>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</si>
  <si>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</si>
  <si>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</si>
  <si>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</si>
  <si>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</si>
  <si>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</si>
  <si>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</si>
  <si>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</si>
  <si>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</si>
  <si>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</si>
  <si>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</si>
  <si>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</si>
  <si>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</si>
  <si>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</si>
  <si>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</si>
  <si>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</si>
  <si>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</si>
  <si>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</si>
  <si>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</si>
  <si>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</si>
  <si>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</si>
  <si>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</si>
  <si>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</si>
  <si>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</si>
  <si>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</si>
  <si>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</si>
  <si>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</si>
  <si>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</si>
  <si>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</si>
  <si>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</si>
  <si>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</si>
  <si>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</si>
  <si>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</si>
  <si>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</si>
  <si>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</si>
  <si>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</si>
  <si>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</si>
  <si>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</si>
  <si>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</si>
  <si>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</si>
  <si>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</si>
  <si>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</si>
  <si>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</si>
  <si>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</si>
  <si>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</si>
  <si>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</si>
  <si>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</si>
  <si>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</si>
  <si>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</si>
  <si>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</si>
  <si>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</si>
  <si>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</si>
  <si>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</si>
  <si>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</si>
  <si>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</si>
  <si>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</si>
  <si>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</si>
  <si>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</si>
  <si>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</si>
  <si>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</si>
  <si>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</si>
  <si>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</si>
  <si>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</si>
  <si>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</si>
  <si>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</si>
  <si>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</si>
  <si>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</si>
  <si>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</si>
  <si>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</si>
  <si>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</si>
  <si>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</si>
  <si>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</si>
  <si>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</si>
  <si>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</si>
  <si>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</si>
  <si>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</si>
  <si>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</si>
  <si>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</si>
  <si>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</si>
  <si>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</si>
  <si>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</si>
  <si>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</si>
  <si>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</si>
  <si>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</si>
  <si>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</si>
  <si>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</si>
  <si>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</si>
  <si>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</si>
  <si>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</si>
  <si>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</si>
  <si>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</si>
  <si>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</si>
  <si>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</si>
  <si>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</si>
  <si>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</si>
  <si>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</si>
  <si>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</si>
  <si>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</si>
  <si>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</si>
  <si>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</si>
  <si>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</si>
  <si>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</si>
  <si>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</si>
  <si>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</si>
  <si>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</si>
  <si>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</si>
  <si>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</si>
  <si>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</si>
  <si>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</si>
  <si>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</si>
  <si>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</si>
  <si>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</si>
  <si>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</si>
  <si>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</si>
  <si>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</si>
  <si>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</si>
  <si>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</si>
  <si>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</si>
  <si>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</si>
  <si>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</si>
  <si>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</si>
  <si>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</si>
  <si>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</si>
  <si>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</si>
  <si>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</si>
  <si>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</si>
  <si>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</si>
  <si>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</si>
  <si>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</si>
  <si>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</si>
  <si>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</si>
  <si>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</si>
  <si>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</si>
  <si>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</si>
  <si>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</si>
  <si>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</si>
  <si>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</si>
  <si>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</si>
  <si>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</si>
  <si>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</si>
  <si>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</si>
  <si>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</si>
  <si>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</si>
  <si>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</si>
  <si>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</si>
  <si>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</si>
  <si>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</si>
  <si>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</si>
  <si>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</si>
  <si>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</si>
  <si>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</si>
  <si>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</si>
  <si>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</si>
  <si>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</si>
  <si>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</si>
  <si>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</si>
  <si>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</si>
  <si>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</si>
  <si>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</si>
  <si>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</si>
  <si>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</si>
  <si>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</si>
  <si>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</si>
  <si>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</si>
  <si>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</si>
  <si>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</si>
  <si>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</si>
  <si>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</si>
  <si>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</si>
  <si>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</si>
  <si>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</si>
  <si>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</si>
  <si>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</si>
  <si>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</si>
  <si>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</si>
  <si>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</si>
  <si>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</si>
  <si>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</si>
  <si>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</si>
  <si>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</si>
  <si>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</si>
  <si>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</si>
  <si>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</si>
  <si>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</si>
  <si>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</si>
  <si>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</si>
  <si>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</si>
  <si>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</si>
  <si>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</si>
  <si>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</si>
  <si>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</si>
  <si>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</si>
  <si>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</si>
  <si>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</si>
  <si>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</si>
  <si>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</si>
  <si>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</si>
  <si>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</si>
  <si>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</si>
  <si>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</si>
  <si>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</si>
  <si>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</si>
  <si>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</si>
  <si>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</si>
  <si>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</si>
  <si>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</si>
  <si>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</si>
  <si>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</si>
  <si>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</si>
  <si>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</si>
  <si>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</si>
  <si>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</si>
  <si>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</si>
  <si>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</si>
  <si>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</si>
  <si>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</si>
  <si>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</si>
  <si>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</si>
  <si>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</si>
  <si>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</si>
  <si>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</si>
  <si>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</si>
  <si>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</si>
  <si>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</si>
  <si>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</si>
  <si>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</si>
  <si>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</si>
  <si>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</si>
  <si>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</si>
  <si>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</si>
  <si>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</si>
  <si>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</si>
  <si>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</si>
  <si>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</si>
  <si>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</si>
  <si>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</si>
  <si>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</si>
  <si>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</si>
  <si>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</si>
  <si>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</si>
  <si>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</si>
  <si>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</si>
  <si>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</si>
  <si>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</si>
  <si>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</si>
  <si>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</si>
  <si>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</si>
  <si>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</si>
  <si>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</si>
  <si>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</si>
  <si>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</si>
  <si>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</si>
  <si>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</si>
  <si>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</si>
  <si>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</si>
  <si>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</si>
  <si>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</si>
  <si>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</si>
  <si>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</si>
  <si>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</si>
  <si>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</si>
  <si>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</si>
  <si>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</si>
  <si>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</si>
  <si>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</si>
  <si>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</si>
  <si>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</si>
  <si>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</si>
  <si>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</si>
  <si>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</si>
  <si>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</si>
  <si>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</si>
  <si>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</si>
  <si>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</si>
  <si>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</si>
  <si>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</si>
  <si>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</si>
  <si>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</si>
  <si>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</si>
  <si>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</si>
  <si>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</si>
  <si>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</si>
  <si>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</si>
  <si>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</si>
  <si>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</si>
  <si>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</si>
  <si>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</si>
  <si>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</si>
  <si>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</si>
  <si>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</si>
  <si>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</si>
  <si>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</si>
  <si>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</si>
  <si>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</si>
  <si>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</si>
  <si>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</si>
  <si>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</si>
  <si>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</si>
  <si>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</si>
  <si>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</si>
  <si>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</si>
  <si>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</si>
  <si>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</si>
  <si>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</si>
  <si>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</si>
  <si>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</si>
  <si>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</si>
  <si>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</si>
  <si>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</si>
  <si>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</si>
  <si>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</si>
  <si>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</si>
  <si>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</si>
  <si>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</si>
  <si>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</si>
  <si>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</si>
  <si>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</si>
  <si>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</si>
  <si>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</si>
  <si>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</si>
  <si>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</si>
  <si>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</si>
  <si>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</si>
  <si>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</si>
  <si>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</si>
  <si>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</si>
  <si>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</si>
  <si>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</si>
  <si>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</si>
  <si>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</si>
  <si>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</si>
  <si>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</si>
  <si>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</si>
  <si>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</si>
  <si>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</si>
  <si>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</si>
  <si>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</si>
  <si>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</si>
  <si>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</si>
  <si>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</si>
  <si>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</si>
  <si>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</si>
  <si>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</si>
  <si>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</si>
  <si>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</si>
  <si>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</si>
  <si>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</si>
  <si>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</si>
  <si>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</si>
  <si>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</si>
  <si>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</si>
  <si>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</si>
  <si>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</si>
  <si>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</si>
  <si>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</si>
  <si>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</si>
  <si>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</si>
  <si>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</si>
  <si>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</si>
  <si>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</si>
  <si>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</si>
  <si>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</si>
  <si>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</si>
  <si>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</si>
  <si>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</si>
  <si>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</si>
  <si>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</si>
  <si>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</si>
  <si>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</si>
  <si>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</si>
  <si>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</si>
  <si>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</si>
  <si>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</si>
  <si>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</si>
  <si>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</si>
  <si>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</si>
  <si>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</si>
  <si>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</si>
  <si>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</si>
  <si>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</si>
  <si>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</si>
  <si>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</si>
  <si>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</si>
  <si>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</si>
  <si>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</si>
  <si>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</si>
  <si>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</si>
  <si>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</si>
  <si>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</si>
  <si>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</si>
  <si>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</si>
  <si>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</si>
  <si>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</si>
  <si>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</si>
  <si>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</si>
  <si>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</si>
  <si>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</si>
  <si>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</si>
  <si>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</si>
  <si>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</si>
  <si>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</si>
  <si>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</si>
  <si>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</si>
  <si>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</si>
  <si>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</si>
  <si>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</si>
  <si>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</si>
  <si>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</si>
  <si>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</si>
  <si>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</si>
  <si>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</si>
  <si>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</si>
  <si>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</si>
  <si>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</si>
  <si>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</si>
  <si>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</si>
  <si>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</si>
  <si>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</si>
  <si>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</si>
  <si>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</si>
  <si>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</si>
  <si>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</si>
  <si>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</si>
  <si>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</si>
  <si>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</si>
  <si>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</si>
  <si>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</si>
  <si>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</si>
  <si>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</si>
  <si>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</si>
  <si>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</si>
  <si>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</si>
  <si>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</si>
  <si>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</si>
  <si>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</si>
  <si>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</si>
  <si>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</si>
  <si>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</si>
  <si>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</si>
  <si>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</si>
  <si>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</si>
  <si>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</si>
  <si>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</si>
  <si>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</si>
  <si>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</si>
  <si>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</si>
  <si>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</si>
  <si>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</si>
  <si>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</si>
  <si>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</si>
  <si>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</si>
  <si>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</si>
  <si>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</si>
  <si>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</si>
  <si>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</si>
  <si>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</si>
  <si>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</si>
  <si>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</si>
  <si>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</si>
  <si>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</si>
  <si>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</si>
  <si>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</si>
  <si>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</si>
  <si>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</si>
  <si>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</si>
  <si>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</si>
  <si>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</si>
  <si>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</si>
  <si>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</si>
  <si>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</si>
  <si>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</si>
  <si>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</si>
  <si>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</si>
  <si>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</si>
  <si>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</si>
  <si>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</si>
  <si>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</si>
  <si>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</si>
  <si>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</si>
  <si>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</si>
  <si>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</si>
  <si>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</si>
  <si>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</si>
  <si>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</si>
  <si>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</si>
  <si>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</si>
  <si>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</si>
  <si>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</si>
  <si>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</si>
  <si>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</si>
  <si>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</si>
  <si>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</si>
  <si>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</si>
  <si>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</si>
  <si>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</si>
  <si>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</si>
  <si>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</si>
  <si>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</si>
  <si>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</si>
  <si>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</si>
  <si>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</si>
  <si>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</si>
  <si>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</si>
  <si>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</si>
  <si>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</si>
  <si>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</si>
  <si>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</si>
  <si>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</si>
  <si>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</si>
  <si>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</si>
  <si>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</si>
  <si>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</si>
  <si>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</si>
  <si>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</si>
  <si>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</si>
  <si>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</si>
  <si>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</si>
  <si>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</si>
  <si>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</si>
  <si>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</si>
  <si>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</si>
  <si>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</si>
  <si>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</si>
  <si>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</si>
  <si>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</si>
  <si>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</si>
  <si>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</si>
  <si>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</si>
  <si>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</si>
  <si>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</si>
  <si>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</si>
  <si>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</si>
  <si>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</si>
  <si>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</si>
  <si>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</si>
  <si>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</si>
  <si>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</si>
  <si>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</si>
  <si>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</si>
  <si>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</si>
  <si>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</si>
  <si>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</si>
  <si>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</si>
  <si>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</si>
  <si>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</si>
  <si>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</si>
  <si>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</si>
  <si>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</si>
  <si>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</si>
  <si>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</si>
  <si>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</si>
  <si>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</si>
  <si>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</si>
  <si>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</si>
  <si>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</si>
  <si>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</si>
  <si>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</si>
  <si>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</si>
  <si>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</si>
  <si>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</si>
  <si>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</si>
  <si>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</si>
  <si>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</si>
  <si>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</si>
  <si>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</si>
  <si>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</si>
  <si>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</si>
  <si>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</si>
  <si>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</si>
  <si>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</si>
  <si>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</si>
  <si>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</si>
  <si>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</si>
  <si>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</si>
  <si>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</si>
  <si>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</si>
  <si>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</si>
  <si>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</si>
  <si>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</si>
  <si>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</si>
  <si>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</si>
  <si>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</si>
  <si>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</si>
  <si>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</si>
  <si>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</si>
  <si>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</si>
  <si>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</si>
  <si>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</si>
  <si>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</si>
  <si>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</si>
  <si>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</si>
  <si>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</si>
  <si>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</si>
  <si>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</si>
  <si>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</si>
  <si>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</si>
  <si>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</si>
  <si>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</si>
  <si>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</si>
  <si>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</si>
  <si>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</si>
  <si>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</si>
  <si>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</si>
  <si>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</si>
  <si>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</si>
  <si>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</si>
  <si>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</si>
  <si>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</si>
  <si>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</si>
  <si>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</si>
  <si>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</si>
  <si>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</si>
  <si>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</si>
  <si>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</si>
  <si>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</si>
  <si>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</si>
  <si>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</si>
  <si>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</si>
  <si>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</si>
  <si>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</si>
  <si>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</si>
  <si>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</si>
  <si>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</si>
  <si>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</si>
  <si>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</si>
  <si>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</si>
  <si>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</si>
  <si>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</si>
  <si>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</si>
  <si>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</si>
  <si>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</si>
  <si>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</si>
  <si>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</si>
  <si>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</si>
  <si>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</si>
  <si>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</si>
  <si>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</si>
  <si>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</si>
  <si>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</si>
  <si>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</si>
  <si>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</si>
  <si>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</si>
  <si>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</si>
  <si>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</si>
  <si>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</si>
  <si>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</si>
  <si>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</si>
  <si>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</si>
  <si>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</si>
  <si>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</si>
  <si>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</si>
  <si>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</si>
  <si>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</si>
  <si>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</si>
  <si>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</si>
  <si>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</si>
  <si>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</si>
  <si>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</si>
  <si>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</si>
  <si>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</si>
  <si>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</si>
  <si>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</si>
  <si>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</si>
  <si>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</si>
  <si>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</si>
  <si>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</si>
  <si>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</si>
  <si>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</si>
  <si>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</si>
  <si>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</si>
  <si>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</si>
  <si>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</si>
  <si>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</si>
  <si>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</si>
  <si>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</si>
  <si>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</si>
  <si>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</si>
  <si>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</si>
  <si>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</si>
  <si>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</si>
  <si>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</si>
  <si>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</si>
  <si>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</si>
  <si>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</si>
  <si>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</si>
  <si>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</si>
  <si>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</si>
  <si>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</si>
  <si>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</si>
  <si>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</si>
  <si>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</si>
  <si>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</si>
  <si>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</si>
  <si>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</si>
  <si>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</si>
  <si>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</si>
  <si>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</si>
  <si>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</si>
  <si>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</si>
  <si>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</si>
  <si>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</si>
  <si>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</si>
  <si>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</si>
  <si>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</si>
  <si>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</si>
  <si>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</si>
  <si>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</si>
  <si>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</si>
  <si>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</si>
  <si>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</si>
  <si>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</si>
  <si>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</si>
  <si>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</si>
  <si>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</si>
  <si>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</si>
  <si>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</si>
  <si>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</si>
  <si>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</si>
  <si>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</si>
  <si>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</si>
  <si>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</si>
  <si>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</si>
  <si>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</si>
  <si>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</si>
  <si>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</si>
  <si>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</si>
  <si>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</si>
  <si>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</si>
  <si>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</si>
  <si>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</si>
  <si>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</si>
  <si>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</si>
  <si>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</si>
  <si>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</si>
  <si>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</si>
  <si>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</si>
  <si>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</si>
  <si>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</si>
  <si>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</si>
  <si>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</si>
  <si>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</si>
  <si>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</si>
  <si>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</si>
  <si>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</si>
  <si>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</si>
  <si>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</si>
  <si>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</si>
  <si>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</si>
  <si>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</si>
  <si>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</si>
  <si>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</si>
  <si>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</si>
  <si>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</si>
  <si>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</si>
  <si>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</si>
  <si>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</si>
  <si>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</si>
  <si>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</si>
  <si>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</si>
  <si>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</si>
  <si>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</si>
  <si>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</si>
  <si>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</si>
  <si>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</si>
  <si>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</si>
  <si>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</si>
  <si>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</si>
  <si>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</si>
  <si>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</si>
  <si>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</si>
  <si>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</si>
  <si>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</si>
  <si>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</si>
  <si>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</si>
  <si>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</si>
  <si>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</si>
  <si>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</si>
  <si>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</si>
  <si>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</si>
  <si>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</si>
  <si>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</si>
  <si>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</si>
  <si>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</si>
  <si>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</si>
  <si>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</si>
  <si>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</si>
  <si>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</si>
  <si>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</si>
  <si>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</si>
  <si>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</si>
  <si>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</si>
  <si>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</si>
  <si>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</si>
  <si>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</si>
  <si>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</si>
  <si>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</si>
  <si>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</si>
  <si>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</si>
  <si>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</si>
  <si>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</si>
  <si>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</si>
  <si>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</si>
  <si>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</si>
  <si>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</si>
  <si>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</si>
  <si>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</si>
  <si>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</si>
  <si>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</si>
  <si>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</si>
  <si>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</si>
  <si>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</si>
  <si>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</si>
  <si>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</si>
  <si>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</si>
  <si>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</si>
  <si>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</si>
  <si>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</si>
  <si>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</si>
  <si>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</si>
  <si>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</si>
  <si>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</si>
  <si>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</si>
  <si>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</si>
  <si>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</si>
  <si>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</si>
  <si>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</si>
  <si>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</si>
  <si>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</si>
  <si>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</si>
  <si>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</si>
  <si>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</si>
  <si>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</si>
  <si>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</si>
  <si>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</si>
  <si>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</si>
  <si>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</si>
  <si>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</si>
  <si>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</si>
  <si>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</si>
  <si>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</si>
  <si>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</si>
  <si>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</si>
  <si>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</si>
  <si>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</si>
  <si>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</si>
  <si>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</si>
  <si>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</si>
  <si>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</si>
  <si>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</si>
  <si>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</si>
  <si>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</si>
  <si>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</si>
  <si>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</si>
  <si>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</si>
  <si>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</si>
  <si>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</si>
  <si>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</si>
  <si>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</si>
  <si>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</si>
  <si>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</si>
  <si>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</si>
  <si>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</si>
  <si>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</si>
  <si>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</si>
  <si>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</si>
  <si>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</si>
  <si>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</si>
  <si>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</si>
  <si>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</si>
  <si>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</si>
  <si>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</si>
  <si>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</si>
  <si>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</si>
  <si>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</si>
  <si>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</si>
  <si>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</si>
  <si>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</si>
  <si>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</si>
  <si>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</si>
  <si>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</si>
  <si>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</si>
  <si>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</si>
  <si>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</si>
  <si>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</si>
  <si>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</si>
  <si>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</si>
  <si>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</si>
  <si>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</si>
  <si>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</si>
  <si>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</si>
  <si>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</si>
  <si>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</si>
  <si>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</si>
  <si>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</si>
  <si>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</si>
  <si>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</si>
  <si>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</si>
  <si>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</si>
  <si>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</si>
  <si>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</si>
  <si>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</si>
  <si>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</si>
  <si>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</si>
  <si>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</si>
  <si>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</si>
  <si>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</si>
  <si>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</si>
  <si>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</si>
  <si>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</si>
  <si>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</si>
  <si>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</si>
  <si>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</si>
  <si>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</si>
  <si>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</si>
  <si>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</si>
  <si>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</si>
  <si>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</si>
  <si>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</si>
  <si>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</si>
  <si>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</si>
  <si>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</si>
  <si>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</si>
  <si>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</si>
  <si>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</si>
  <si>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</si>
  <si>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</si>
  <si>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</si>
  <si>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</si>
  <si>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</si>
  <si>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</si>
  <si>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</si>
  <si>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</si>
  <si>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</si>
  <si>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</si>
  <si>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</si>
  <si>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</si>
  <si>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</si>
  <si>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</si>
  <si>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</si>
  <si>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</si>
  <si>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</si>
  <si>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</si>
  <si>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</si>
  <si>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</si>
  <si>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</si>
  <si>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</si>
  <si>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</si>
  <si>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</si>
  <si>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</si>
  <si>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</si>
  <si>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</si>
  <si>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</si>
  <si>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</si>
  <si>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</si>
  <si>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</si>
  <si>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</si>
  <si>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</si>
  <si>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</si>
  <si>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</si>
  <si>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</si>
  <si>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</si>
  <si>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</si>
  <si>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</si>
  <si>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</si>
  <si>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</si>
  <si>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</si>
  <si>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</si>
  <si>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</si>
  <si>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</si>
  <si>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</si>
  <si>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</si>
  <si>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</si>
  <si>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</si>
  <si>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</si>
  <si>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</si>
  <si>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</si>
  <si>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</si>
  <si>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</si>
  <si>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</si>
  <si>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</si>
  <si>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</si>
  <si>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</si>
  <si>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</si>
  <si>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</si>
  <si>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</si>
  <si>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</si>
  <si>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</si>
  <si>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</si>
  <si>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</si>
  <si>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</si>
  <si>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</si>
  <si>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</si>
  <si>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</si>
  <si>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</si>
  <si>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</si>
  <si>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</si>
  <si>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</si>
  <si>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</si>
  <si>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</si>
  <si>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</si>
  <si>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</si>
  <si>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</si>
  <si>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</si>
  <si>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</si>
  <si>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</si>
  <si>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</si>
  <si>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</si>
  <si>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</si>
  <si>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</si>
  <si>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</si>
  <si>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</si>
  <si>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</si>
  <si>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</si>
  <si>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</si>
  <si>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</si>
  <si>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</si>
  <si>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</si>
  <si>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</si>
  <si>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</si>
  <si>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</si>
  <si>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</si>
  <si>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</si>
  <si>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</si>
  <si>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</si>
  <si>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</si>
  <si>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</si>
  <si>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</si>
  <si>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</si>
  <si>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</si>
  <si>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</si>
  <si>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</si>
  <si>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</si>
  <si>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</si>
  <si>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</si>
  <si>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</si>
  <si>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</si>
  <si>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</si>
  <si>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</si>
  <si>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</si>
  <si>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</si>
  <si>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</si>
  <si>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</si>
  <si>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</si>
  <si>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</si>
  <si>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</si>
  <si>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</si>
  <si>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</si>
  <si>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</si>
  <si>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</si>
  <si>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</si>
  <si>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</si>
  <si>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</si>
  <si>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</si>
  <si>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</si>
  <si>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</si>
  <si>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</si>
  <si>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</si>
  <si>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</si>
  <si>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</si>
  <si>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</si>
  <si>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</si>
  <si>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</si>
  <si>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</si>
  <si>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</si>
  <si>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</si>
  <si>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</si>
  <si>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</si>
  <si>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</si>
  <si>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</si>
  <si>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</si>
  <si>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</si>
  <si>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</si>
  <si>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</si>
  <si>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</si>
  <si>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</si>
  <si>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</si>
  <si>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</si>
  <si>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</si>
  <si>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</si>
  <si>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</si>
  <si>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</si>
  <si>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</si>
  <si>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</si>
  <si>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</si>
  <si>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</si>
  <si>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</si>
  <si>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</si>
  <si>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</si>
  <si>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</si>
  <si>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</si>
  <si>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</si>
  <si>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</si>
  <si>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</si>
  <si>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</si>
  <si>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</si>
  <si>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</si>
  <si>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</si>
  <si>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</si>
  <si>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</si>
  <si>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</si>
  <si>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</si>
  <si>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</si>
  <si>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</si>
  <si>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</si>
  <si>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</si>
  <si>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</si>
  <si>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</si>
  <si>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</si>
  <si>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</si>
  <si>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</si>
  <si>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</si>
  <si>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</si>
  <si>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</si>
  <si>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</si>
  <si>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</si>
  <si>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</si>
  <si>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</si>
  <si>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</si>
  <si>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</si>
  <si>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</si>
  <si>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</si>
  <si>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</si>
  <si>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</si>
  <si>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</si>
  <si>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</si>
  <si>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</si>
  <si>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</si>
  <si>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</si>
  <si>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</si>
  <si>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</si>
  <si>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</si>
  <si>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</si>
  <si>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</si>
  <si>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</si>
  <si>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</si>
  <si>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</si>
  <si>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</si>
  <si>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</si>
  <si>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</si>
  <si>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</si>
  <si>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</si>
  <si>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</si>
  <si>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</si>
  <si>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</si>
  <si>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</si>
  <si>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</si>
  <si>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</si>
  <si>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</si>
  <si>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</si>
  <si>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</si>
  <si>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</si>
  <si>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</si>
  <si>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</si>
  <si>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</si>
  <si>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</si>
  <si>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</si>
  <si>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</si>
  <si>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</si>
  <si>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</si>
  <si>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</si>
  <si>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</si>
  <si>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</si>
  <si>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</si>
  <si>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</si>
  <si>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</si>
  <si>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</si>
  <si>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</si>
  <si>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</si>
  <si>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</si>
  <si>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</si>
  <si>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</si>
  <si>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</si>
  <si>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</si>
  <si>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</si>
  <si>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</si>
  <si>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</si>
  <si>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</si>
  <si>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</si>
  <si>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</si>
  <si>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</si>
  <si>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</si>
  <si>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</si>
  <si>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</si>
  <si>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</si>
  <si>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</si>
  <si>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</si>
  <si>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</si>
  <si>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</si>
  <si>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</si>
  <si>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</si>
  <si>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</si>
  <si>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</si>
  <si>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</si>
  <si>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</si>
  <si>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</si>
  <si>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</si>
  <si>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</si>
  <si>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</si>
  <si>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</si>
  <si>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</si>
  <si>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</si>
  <si>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</si>
  <si>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</si>
  <si>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</si>
  <si>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</si>
  <si>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</si>
  <si>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</si>
  <si>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</si>
  <si>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</si>
  <si>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</si>
  <si>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</si>
  <si>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</si>
  <si>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</si>
  <si>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</si>
  <si>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</si>
  <si>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</si>
  <si>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</si>
  <si>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</si>
  <si>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</si>
  <si>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</si>
  <si>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</si>
  <si>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</si>
  <si>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</si>
  <si>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</si>
  <si>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</si>
  <si>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</si>
  <si>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</si>
  <si>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</si>
  <si>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</si>
  <si>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</si>
  <si>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</si>
  <si>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</si>
  <si>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</si>
  <si>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</si>
  <si>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</si>
  <si>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</si>
  <si>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</si>
  <si>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</si>
  <si>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</si>
  <si>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</si>
  <si>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</si>
  <si>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</si>
  <si>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</si>
  <si>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</si>
  <si>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</si>
  <si>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</si>
  <si>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</si>
  <si>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</si>
  <si>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</si>
  <si>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</si>
  <si>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</si>
  <si>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</si>
  <si>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</si>
  <si>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</si>
  <si>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</si>
  <si>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</si>
  <si>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</si>
  <si>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</si>
  <si>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</si>
  <si>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</si>
  <si>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</si>
  <si>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</si>
  <si>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</si>
  <si>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</si>
  <si>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</si>
  <si>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</si>
  <si>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</si>
  <si>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</si>
  <si>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</si>
  <si>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</si>
  <si>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</si>
  <si>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</si>
  <si>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</si>
  <si>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</si>
  <si>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</si>
  <si>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</si>
  <si>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</si>
  <si>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</si>
  <si>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</si>
  <si>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</si>
  <si>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</si>
  <si>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</si>
  <si>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</si>
  <si>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</si>
  <si>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</si>
  <si>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</si>
  <si>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</si>
  <si>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</si>
  <si>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</si>
  <si>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</si>
  <si>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</si>
  <si>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</si>
  <si>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</si>
  <si>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</si>
  <si>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</si>
  <si>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</si>
  <si>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</si>
  <si>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</si>
  <si>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</si>
  <si>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</si>
  <si>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</si>
  <si>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</si>
  <si>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</si>
  <si>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</si>
  <si>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</si>
  <si>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</si>
  <si>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</si>
  <si>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</si>
  <si>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</si>
  <si>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</si>
  <si>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</si>
  <si>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</si>
  <si>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</si>
  <si>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</si>
  <si>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</si>
  <si>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</si>
  <si>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</si>
  <si>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</si>
  <si>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</si>
  <si>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</si>
  <si>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</si>
  <si>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</si>
  <si>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</si>
  <si>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</si>
  <si>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</si>
  <si>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</si>
  <si>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</si>
  <si>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</si>
  <si>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</si>
  <si>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</si>
  <si>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</si>
  <si>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</si>
  <si>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</si>
  <si>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</si>
  <si>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</si>
  <si>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</si>
  <si>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</si>
  <si>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</si>
  <si>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</si>
  <si>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</si>
  <si>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</si>
  <si>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</si>
  <si>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</si>
  <si>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</si>
  <si>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</si>
  <si>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</si>
  <si>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</si>
  <si>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</si>
  <si>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</si>
  <si>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</si>
  <si>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</si>
  <si>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</si>
  <si>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</si>
  <si>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</si>
  <si>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</si>
  <si>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</si>
  <si>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</si>
  <si>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</si>
  <si>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</si>
  <si>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</si>
  <si>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</si>
  <si>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</si>
  <si>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</si>
  <si>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</si>
  <si>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</si>
  <si>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</si>
  <si>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</si>
  <si>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</si>
  <si>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</si>
  <si>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</si>
  <si>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</si>
  <si>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</si>
  <si>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</si>
  <si>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</si>
  <si>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</si>
  <si>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</si>
  <si>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</si>
  <si>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</si>
  <si>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</si>
  <si>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</si>
  <si>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</si>
  <si>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</si>
  <si>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</si>
  <si>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</si>
  <si>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</si>
  <si>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</si>
  <si>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</si>
  <si>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</si>
  <si>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</si>
  <si>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</si>
  <si>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</si>
  <si>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</si>
  <si>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</si>
  <si>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</si>
  <si>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</si>
  <si>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</si>
  <si>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</si>
  <si>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</si>
  <si>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</si>
  <si>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</si>
  <si>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</si>
  <si>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</si>
  <si>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</si>
  <si>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</si>
  <si>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</si>
  <si>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</si>
  <si>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</si>
  <si>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</si>
  <si>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</si>
  <si>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</si>
  <si>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</si>
  <si>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</si>
  <si>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</si>
  <si>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</si>
  <si>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</si>
  <si>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</si>
  <si>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</si>
  <si>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</si>
  <si>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</si>
  <si>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</si>
  <si>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</si>
  <si>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</si>
  <si>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</si>
  <si>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</si>
  <si>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</si>
  <si>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</si>
  <si>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</si>
  <si>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</si>
  <si>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</si>
  <si>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</si>
  <si>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</si>
  <si>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</si>
  <si>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</si>
  <si>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</si>
  <si>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</si>
  <si>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</si>
  <si>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</si>
  <si>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</si>
  <si>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</si>
  <si>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</si>
  <si>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</si>
  <si>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</si>
  <si>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</si>
  <si>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</si>
  <si>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</si>
  <si>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</si>
  <si>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</si>
  <si>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</si>
  <si>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</si>
  <si>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</si>
  <si>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</si>
  <si>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</si>
  <si>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</si>
  <si>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</si>
  <si>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</si>
  <si>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</si>
  <si>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</si>
  <si>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</si>
  <si>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</si>
  <si>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</si>
  <si>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</si>
  <si>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</si>
  <si>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</si>
  <si>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</si>
  <si>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</si>
  <si>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</si>
  <si>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</si>
  <si>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</si>
  <si>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</si>
  <si>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</si>
  <si>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</si>
  <si>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</si>
  <si>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</si>
  <si>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</si>
  <si>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</si>
  <si>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</si>
  <si>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</si>
  <si>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</si>
  <si>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</si>
  <si>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</si>
  <si>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</si>
  <si>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</si>
  <si>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</si>
  <si>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</si>
  <si>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</si>
  <si>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</si>
  <si>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</si>
  <si>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</si>
  <si>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</si>
  <si>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</si>
  <si>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</si>
  <si>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</si>
  <si>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</si>
  <si>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</si>
  <si>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</si>
  <si>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</si>
  <si>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</si>
  <si>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</si>
  <si>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</si>
  <si>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</si>
  <si>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</si>
  <si>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</si>
  <si>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</si>
  <si>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</si>
  <si>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</si>
  <si>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</si>
  <si>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</si>
  <si>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</si>
  <si>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</si>
  <si>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</si>
  <si>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</si>
  <si>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</si>
  <si>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</si>
  <si>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</si>
  <si>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</si>
  <si>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</si>
  <si>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</si>
  <si>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</si>
  <si>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</si>
  <si>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</si>
  <si>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</si>
  <si>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</si>
  <si>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</si>
  <si>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</si>
  <si>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</si>
  <si>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</si>
  <si>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</si>
  <si>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</si>
  <si>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</si>
  <si>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</si>
  <si>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</si>
  <si>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</si>
  <si>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</si>
  <si>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</si>
  <si>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</si>
  <si>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</si>
  <si>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</si>
  <si>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</si>
  <si>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</si>
  <si>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</si>
  <si>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</si>
  <si>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</si>
  <si>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</si>
  <si>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</si>
  <si>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</si>
  <si>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</si>
  <si>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</si>
  <si>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</si>
  <si>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</si>
  <si>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</si>
  <si>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</si>
  <si>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</si>
  <si>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</si>
  <si>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</si>
  <si>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</si>
  <si>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</si>
  <si>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</si>
  <si>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</si>
  <si>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</si>
  <si>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</si>
  <si>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</si>
  <si>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</si>
  <si>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</si>
  <si>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</si>
  <si>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</si>
  <si>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</si>
  <si>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</si>
  <si>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</si>
  <si>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</si>
  <si>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</si>
  <si>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</si>
  <si>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</si>
  <si>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</si>
  <si>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</si>
  <si>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</si>
  <si>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</si>
  <si>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</si>
  <si>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</si>
  <si>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</si>
  <si>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</si>
  <si>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</si>
  <si>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</si>
  <si>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</si>
  <si>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</si>
  <si>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</si>
  <si>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</si>
  <si>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</si>
  <si>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</si>
  <si>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</si>
  <si>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</si>
  <si>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</si>
  <si>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</si>
  <si>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</si>
  <si>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</si>
  <si>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</si>
  <si>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</si>
  <si>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</si>
  <si>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</si>
  <si>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</si>
  <si>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</si>
  <si>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</si>
  <si>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</si>
  <si>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</si>
  <si>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</si>
  <si>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</si>
  <si>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</si>
  <si>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</si>
  <si>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</si>
  <si>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</si>
  <si>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</si>
  <si>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</si>
  <si>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</si>
  <si>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</si>
  <si>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</si>
  <si>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</si>
  <si>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</si>
  <si>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</si>
  <si>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</si>
  <si>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</si>
  <si>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</si>
  <si>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</si>
  <si>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</si>
  <si>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</si>
  <si>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</si>
  <si>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</si>
  <si>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</si>
  <si>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</si>
  <si>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</si>
  <si>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</si>
  <si>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</si>
  <si>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</si>
  <si>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</si>
  <si>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</si>
  <si>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</si>
  <si>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</si>
  <si>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</si>
  <si>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</si>
  <si>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</si>
  <si>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</si>
  <si>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</si>
  <si>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</si>
  <si>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</si>
  <si>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</si>
  <si>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</si>
  <si>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</si>
  <si>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</si>
  <si>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</si>
  <si>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</si>
  <si>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</si>
  <si>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</si>
  <si>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</si>
  <si>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</si>
  <si>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</si>
  <si>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</si>
  <si>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</si>
  <si>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</si>
  <si>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</si>
  <si>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</si>
  <si>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</si>
  <si>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</si>
  <si>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</si>
  <si>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</si>
  <si>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</si>
  <si>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</si>
  <si>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</si>
  <si>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</si>
  <si>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</si>
  <si>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</si>
  <si>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</si>
  <si>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</si>
  <si>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</si>
  <si>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</si>
  <si>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</si>
  <si>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</si>
  <si>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</si>
  <si>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</si>
  <si>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</si>
  <si>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</si>
  <si>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</si>
  <si>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</si>
  <si>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</si>
  <si>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</si>
  <si>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</si>
  <si>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</si>
  <si>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</si>
  <si>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</si>
  <si>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</si>
  <si>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</si>
  <si>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</si>
  <si>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</si>
  <si>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</si>
  <si>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</si>
  <si>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</si>
  <si>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</si>
  <si>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</si>
  <si>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</si>
  <si>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</si>
  <si>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</si>
  <si>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</si>
  <si>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</si>
  <si>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</si>
  <si>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</si>
  <si>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</si>
  <si>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</si>
  <si>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</si>
  <si>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</si>
  <si>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</si>
  <si>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</si>
  <si>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</si>
  <si>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</si>
  <si>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</si>
  <si>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</si>
  <si>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</si>
  <si>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</si>
  <si>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</si>
  <si>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</si>
  <si>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</si>
  <si>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</si>
  <si>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</si>
  <si>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</si>
  <si>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</si>
  <si>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</si>
  <si>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</si>
  <si>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</si>
  <si>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</si>
  <si>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</si>
  <si>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</si>
  <si>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</si>
  <si>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</si>
  <si>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</si>
  <si>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</si>
  <si>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</si>
  <si>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</si>
  <si>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</si>
  <si>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</si>
  <si>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</si>
  <si>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</si>
  <si>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</si>
  <si>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</si>
  <si>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</si>
  <si>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</si>
  <si>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</si>
  <si>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</si>
  <si>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</si>
  <si>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</si>
  <si>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</si>
  <si>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</si>
  <si>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</si>
  <si>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</si>
  <si>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</si>
  <si>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</si>
  <si>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</si>
  <si>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</si>
  <si>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</si>
  <si>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</si>
  <si>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</si>
  <si>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</si>
  <si>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</si>
  <si>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</si>
  <si>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</si>
  <si>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</si>
  <si>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</si>
  <si>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</si>
  <si>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</si>
  <si>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</si>
  <si>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</si>
  <si>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</si>
  <si>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</si>
  <si>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</si>
  <si>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</si>
  <si>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</si>
  <si>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</si>
  <si>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</si>
  <si>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</si>
  <si>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</si>
  <si>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</si>
  <si>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</si>
  <si>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</si>
  <si>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</si>
  <si>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</si>
  <si>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</si>
  <si>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</si>
  <si>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</si>
  <si>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</si>
  <si>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</si>
  <si>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</si>
  <si>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</si>
  <si>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</si>
  <si>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</si>
  <si>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</si>
  <si>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</si>
  <si>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</si>
  <si>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</si>
  <si>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</si>
  <si>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</si>
  <si>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</si>
  <si>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</si>
  <si>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</si>
  <si>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</si>
  <si>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</si>
  <si>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</si>
  <si>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</si>
  <si>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</si>
  <si>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</si>
  <si>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</si>
  <si>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</si>
  <si>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</si>
  <si>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</si>
  <si>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</si>
  <si>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</si>
  <si>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</si>
  <si>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</si>
  <si>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</si>
  <si>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</si>
  <si>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</si>
  <si>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</si>
  <si>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</si>
  <si>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</si>
  <si>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</si>
  <si>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</si>
  <si>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</si>
  <si>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</si>
  <si>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</si>
  <si>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</si>
  <si>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</si>
  <si>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</si>
  <si>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</si>
  <si>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</si>
  <si>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</si>
  <si>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</si>
  <si>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</si>
  <si>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</si>
  <si>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</si>
  <si>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</si>
  <si>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</si>
  <si>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</si>
  <si>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</si>
  <si>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</si>
  <si>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</si>
  <si>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</si>
  <si>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</si>
  <si>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</si>
  <si>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</si>
  <si>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</si>
  <si>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</si>
  <si>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</si>
  <si>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</si>
  <si>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</si>
  <si>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</si>
  <si>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</si>
  <si>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</si>
  <si>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</si>
  <si>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</si>
  <si>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</si>
  <si>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</si>
  <si>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</si>
  <si>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</si>
  <si>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</si>
  <si>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</si>
  <si>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</si>
  <si>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</si>
  <si>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</si>
  <si>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</si>
  <si>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</si>
  <si>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</si>
  <si>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</si>
  <si>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</si>
  <si>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</si>
  <si>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</si>
  <si>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</si>
  <si>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</si>
  <si>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</si>
  <si>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</si>
  <si>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</si>
  <si>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</si>
  <si>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</si>
  <si>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</si>
  <si>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</si>
  <si>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</si>
  <si>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</si>
  <si>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</si>
  <si>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</si>
  <si>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</si>
  <si>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</si>
  <si>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</si>
  <si>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</si>
  <si>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</si>
  <si>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</si>
  <si>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</si>
  <si>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</si>
  <si>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</si>
  <si>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</si>
  <si>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</si>
  <si>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</si>
  <si>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</si>
  <si>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</si>
  <si>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</si>
  <si>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</si>
  <si>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</si>
  <si>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</si>
  <si>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</si>
  <si>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</si>
  <si>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</si>
  <si>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</si>
  <si>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</si>
  <si>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</si>
  <si>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</si>
  <si>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</si>
  <si>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</si>
  <si>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</si>
  <si>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</si>
  <si>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</si>
  <si>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</si>
  <si>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</si>
  <si>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</si>
  <si>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</si>
  <si>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</si>
  <si>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</si>
  <si>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</si>
  <si>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</si>
  <si>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</si>
  <si>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</si>
  <si>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</si>
  <si>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</si>
  <si>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</si>
  <si>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</si>
  <si>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</si>
  <si>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</si>
  <si>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</si>
  <si>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</si>
  <si>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</si>
  <si>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</si>
  <si>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</si>
  <si>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</si>
  <si>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</si>
  <si>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</si>
  <si>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</si>
  <si>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</si>
  <si>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</si>
  <si>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</si>
  <si>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</si>
  <si>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</si>
  <si>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</si>
  <si>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</si>
  <si>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</si>
  <si>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</si>
  <si>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</si>
  <si>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</si>
  <si>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</si>
  <si>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</si>
  <si>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</si>
  <si>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</si>
  <si>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</si>
  <si>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</si>
  <si>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</si>
  <si>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</si>
  <si>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</si>
  <si>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</si>
  <si>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</si>
  <si>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</si>
  <si>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</si>
  <si>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</si>
  <si>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</si>
  <si>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</si>
  <si>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</si>
  <si>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</si>
  <si>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</si>
  <si>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</si>
  <si>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</si>
  <si>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</si>
  <si>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</si>
  <si>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</si>
  <si>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</si>
  <si>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</si>
  <si>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</si>
  <si>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</si>
  <si>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</si>
  <si>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</si>
  <si>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</si>
  <si>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</si>
  <si>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</si>
  <si>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</si>
  <si>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</si>
  <si>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</si>
  <si>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</si>
  <si>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</si>
  <si>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</si>
  <si>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</si>
  <si>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</si>
  <si>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</si>
  <si>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</si>
  <si>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</si>
  <si>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</si>
  <si>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</si>
  <si>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</si>
  <si>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</si>
  <si>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</si>
  <si>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</si>
  <si>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</si>
  <si>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</si>
  <si>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</si>
  <si>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</si>
  <si>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</si>
  <si>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</si>
  <si>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</si>
  <si>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</si>
  <si>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</si>
  <si>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</si>
  <si>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</si>
  <si>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</si>
  <si>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</si>
  <si>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</si>
  <si>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</si>
  <si>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</si>
  <si>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</si>
  <si>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</si>
  <si>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</si>
  <si>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</si>
  <si>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</si>
  <si>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</si>
  <si>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</si>
  <si>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</si>
  <si>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</si>
  <si>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</si>
  <si>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</si>
  <si>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</si>
  <si>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</si>
  <si>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</si>
  <si>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</si>
  <si>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</si>
  <si>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</si>
  <si>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</si>
  <si>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</si>
  <si>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</si>
  <si>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</si>
  <si>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</si>
  <si>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</si>
  <si>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</si>
  <si>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</si>
  <si>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</si>
  <si>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</si>
  <si>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</si>
  <si>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</si>
  <si>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</si>
  <si>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</si>
  <si>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</si>
  <si>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</si>
  <si>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</si>
  <si>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</si>
  <si>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</si>
  <si>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</si>
  <si>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</si>
  <si>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</si>
  <si>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</si>
  <si>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</si>
  <si>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</si>
  <si>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</si>
  <si>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</si>
  <si>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</si>
  <si>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</si>
  <si>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</si>
  <si>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</si>
  <si>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</si>
  <si>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</si>
  <si>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</si>
  <si>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</si>
  <si>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</si>
  <si>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</si>
  <si>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</si>
  <si>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</si>
  <si>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</si>
  <si>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</si>
  <si>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</si>
  <si>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</si>
  <si>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</si>
  <si>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</si>
  <si>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</si>
  <si>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</si>
  <si>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</si>
  <si>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</si>
  <si>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</si>
  <si>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</si>
  <si>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</si>
  <si>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</si>
  <si>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</si>
  <si>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</si>
  <si>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</si>
  <si>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</si>
  <si>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</si>
  <si>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</si>
  <si>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</si>
  <si>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</si>
  <si>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</si>
  <si>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</si>
  <si>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</si>
  <si>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</si>
  <si>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</si>
  <si>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</si>
  <si>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</si>
  <si>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</si>
  <si>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</si>
  <si>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</si>
  <si>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</si>
  <si>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</si>
  <si>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</si>
  <si>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</si>
  <si>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</si>
  <si>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</si>
  <si>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</si>
  <si>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</si>
  <si>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</si>
  <si>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</si>
  <si>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</si>
  <si>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</si>
  <si>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</si>
  <si>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</si>
  <si>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</si>
  <si>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</si>
  <si>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</si>
  <si>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</si>
  <si>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</si>
  <si>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</si>
  <si>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</si>
  <si>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</si>
  <si>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</si>
  <si>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</si>
  <si>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</si>
  <si>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</si>
  <si>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</si>
  <si>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</si>
  <si>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</si>
  <si>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</si>
  <si>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</si>
  <si>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</si>
  <si>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</si>
  <si>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</si>
  <si>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</si>
  <si>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</si>
  <si>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</si>
  <si>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</si>
  <si>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</si>
  <si>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</si>
  <si>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</si>
  <si>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</si>
  <si>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</si>
  <si>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</si>
  <si>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</si>
  <si>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</si>
  <si>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</si>
  <si>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</si>
  <si>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</si>
  <si>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</si>
  <si>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</si>
  <si>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</si>
  <si>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</si>
  <si>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</si>
  <si>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</si>
  <si>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</si>
  <si>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</si>
  <si>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</si>
  <si>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</si>
  <si>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</si>
  <si>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</si>
  <si>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</si>
  <si>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</si>
  <si>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</si>
  <si>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</si>
  <si>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</si>
  <si>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</si>
  <si>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</si>
  <si>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</si>
  <si>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</si>
  <si>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</si>
  <si>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</si>
  <si>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</si>
  <si>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</si>
  <si>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</si>
  <si>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</si>
  <si>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</si>
  <si>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</si>
  <si>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</si>
  <si>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</si>
  <si>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</si>
  <si>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</si>
  <si>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</si>
  <si>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</si>
  <si>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</si>
  <si>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</si>
  <si>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</si>
  <si>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</si>
  <si>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</si>
  <si>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</si>
  <si>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</si>
  <si>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</si>
  <si>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</si>
  <si>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</si>
  <si>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</si>
  <si>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</si>
  <si>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</si>
  <si>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</si>
  <si>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</si>
  <si>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</si>
  <si>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</si>
  <si>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</si>
  <si>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</si>
  <si>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</si>
  <si>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</si>
  <si>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</si>
  <si>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</si>
  <si>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</si>
  <si>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</si>
  <si>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</si>
  <si>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</si>
  <si>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</si>
  <si>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</si>
  <si>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</si>
  <si>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</si>
  <si>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</si>
  <si>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</si>
  <si>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</si>
  <si>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</si>
  <si>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</si>
  <si>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</si>
  <si>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</si>
  <si>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</si>
  <si>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</si>
  <si>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</si>
  <si>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</si>
  <si>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</si>
  <si>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</si>
  <si>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</si>
  <si>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</si>
  <si>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</si>
  <si>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</si>
  <si>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</si>
  <si>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</si>
  <si>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</si>
  <si>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</si>
  <si>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</si>
  <si>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</si>
  <si>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</si>
  <si>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</si>
  <si>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</si>
  <si>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</si>
  <si>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</si>
  <si>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</si>
  <si>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</si>
  <si>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</si>
  <si>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</si>
  <si>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</si>
  <si>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</si>
  <si>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</si>
  <si>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</si>
  <si>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</si>
  <si>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</si>
  <si>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</si>
  <si>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</si>
  <si>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</si>
  <si>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</si>
  <si>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</si>
  <si>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</si>
  <si>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</si>
  <si>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</si>
  <si>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</si>
  <si>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</si>
  <si>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</si>
  <si>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</si>
  <si>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</si>
  <si>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</si>
  <si>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</si>
  <si>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</si>
  <si>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</si>
  <si>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</si>
  <si>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</si>
  <si>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</si>
  <si>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</si>
  <si>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</si>
  <si>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</si>
  <si>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</si>
  <si>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</si>
  <si>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</si>
  <si>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</si>
  <si>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</si>
  <si>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</si>
  <si>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</si>
  <si>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</si>
  <si>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</si>
  <si>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</si>
  <si>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</si>
  <si>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</si>
  <si>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</si>
  <si>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</si>
  <si>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</si>
  <si>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</si>
  <si>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</si>
  <si>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</si>
  <si>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</si>
  <si>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</si>
  <si>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</si>
  <si>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</si>
  <si>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</si>
  <si>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</si>
  <si>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</si>
  <si>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</si>
  <si>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</si>
  <si>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</si>
  <si>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</si>
  <si>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</si>
  <si>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</si>
  <si>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</si>
  <si>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</si>
  <si>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</si>
  <si>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</si>
  <si>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</si>
  <si>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</si>
  <si>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</si>
  <si>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</si>
  <si>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</si>
  <si>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</si>
  <si>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</si>
  <si>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</si>
  <si>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</si>
  <si>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</si>
  <si>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</si>
  <si>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</si>
  <si>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</si>
  <si>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</si>
  <si>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</si>
  <si>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</si>
  <si>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</si>
  <si>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</si>
  <si>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</si>
  <si>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</si>
  <si>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</si>
  <si>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</si>
  <si>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</si>
  <si>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</si>
  <si>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</si>
  <si>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</si>
  <si>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</si>
  <si>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</si>
  <si>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</si>
  <si>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</si>
  <si>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</si>
  <si>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</si>
  <si>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</si>
  <si>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</si>
  <si>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</si>
  <si>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</si>
  <si>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</si>
  <si>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</si>
  <si>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</si>
  <si>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</si>
  <si>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</si>
  <si>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</si>
  <si>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</si>
  <si>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</si>
  <si>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</si>
  <si>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</si>
  <si>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</si>
  <si>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</si>
  <si>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</si>
  <si>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</si>
  <si>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</si>
  <si>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</si>
  <si>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</si>
  <si>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</si>
  <si>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</si>
  <si>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</si>
  <si>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</si>
  <si>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</si>
  <si>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</si>
  <si>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</si>
  <si>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</si>
  <si>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</si>
  <si>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</si>
  <si>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</si>
  <si>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</si>
  <si>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</si>
  <si>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</si>
  <si>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</si>
  <si>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</si>
  <si>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</si>
  <si>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</si>
  <si>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</si>
  <si>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</si>
  <si>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</si>
  <si>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</si>
  <si>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</si>
  <si>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</si>
  <si>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</si>
  <si>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</si>
  <si>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</si>
  <si>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</si>
  <si>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</si>
  <si>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</si>
  <si>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</si>
  <si>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</si>
  <si>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</si>
  <si>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</si>
  <si>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</si>
  <si>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</si>
  <si>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</si>
  <si>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</si>
  <si>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</si>
  <si>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</si>
  <si>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</si>
  <si>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</si>
  <si>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</si>
  <si>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</si>
  <si>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</si>
  <si>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</si>
  <si>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</si>
  <si>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</si>
  <si>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</si>
  <si>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</si>
  <si>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</si>
  <si>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</si>
  <si>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</si>
  <si>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</si>
  <si>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</si>
  <si>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</si>
  <si>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</si>
  <si>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</si>
  <si>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</si>
  <si>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</si>
  <si>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</si>
  <si>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</si>
  <si>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</si>
  <si>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</si>
  <si>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</si>
  <si>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</si>
  <si>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</si>
  <si>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</si>
  <si>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</si>
  <si>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</si>
  <si>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</si>
  <si>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</si>
  <si>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</si>
  <si>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</si>
  <si>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</si>
  <si>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</si>
  <si>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</si>
  <si>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</si>
  <si>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</si>
  <si>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</si>
  <si>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</si>
  <si>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</si>
  <si>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</si>
  <si>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</si>
  <si>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</si>
  <si>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</si>
  <si>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</si>
  <si>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</si>
  <si>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</si>
  <si>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</si>
  <si>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</si>
  <si>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</si>
  <si>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</si>
  <si>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</si>
  <si>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</si>
  <si>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</si>
  <si>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</si>
  <si>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</si>
  <si>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</si>
  <si>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</si>
  <si>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</si>
  <si>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</si>
  <si>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</si>
  <si>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</si>
  <si>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</si>
  <si>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</si>
  <si>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</si>
  <si>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</si>
  <si>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</si>
  <si>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</si>
  <si>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</si>
  <si>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</si>
  <si>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</si>
  <si>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</si>
  <si>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</si>
  <si>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</si>
  <si>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</si>
  <si>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</si>
  <si>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</si>
  <si>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</si>
  <si>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</si>
  <si>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</si>
  <si>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</si>
  <si>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</si>
  <si>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</si>
  <si>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</si>
  <si>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</si>
  <si>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</si>
  <si>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</si>
  <si>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</si>
  <si>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</si>
  <si>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</si>
  <si>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</si>
  <si>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</si>
  <si>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</si>
  <si>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</si>
  <si>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</si>
  <si>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</si>
  <si>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</si>
  <si>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</si>
  <si>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</si>
  <si>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</si>
  <si>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</si>
  <si>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</si>
  <si>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</si>
  <si>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</si>
  <si>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</si>
  <si>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</si>
  <si>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</si>
  <si>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</si>
  <si>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</si>
  <si>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</si>
  <si>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</si>
  <si>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</si>
  <si>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</si>
  <si>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</si>
  <si>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</si>
  <si>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</si>
  <si>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</si>
  <si>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</si>
  <si>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</si>
  <si>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</si>
  <si>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</si>
  <si>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</si>
  <si>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</si>
  <si>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</si>
  <si>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</si>
  <si>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</si>
  <si>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</si>
  <si>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</si>
  <si>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</si>
  <si>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</si>
  <si>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</si>
  <si>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</si>
  <si>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</si>
  <si>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</si>
  <si>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</si>
  <si>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</si>
  <si>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</si>
  <si>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</si>
  <si>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</si>
  <si>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</si>
  <si>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</si>
  <si>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</si>
  <si>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</si>
  <si>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</si>
  <si>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</si>
  <si>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</si>
  <si>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</si>
  <si>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</si>
  <si>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</si>
  <si>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</si>
  <si>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</si>
  <si>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</si>
  <si>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</si>
  <si>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</si>
  <si>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</si>
  <si>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</si>
  <si>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</si>
  <si>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</si>
  <si>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</si>
  <si>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</si>
  <si>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</si>
  <si>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</si>
  <si>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</si>
  <si>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</si>
  <si>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</si>
  <si>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</si>
  <si>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</si>
  <si>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</si>
  <si>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</si>
  <si>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</si>
  <si>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</si>
  <si>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</si>
  <si>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</si>
  <si>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</si>
  <si>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</si>
  <si>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</si>
  <si>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</si>
  <si>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</si>
  <si>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</si>
  <si>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</si>
  <si>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</si>
  <si>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</si>
  <si>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</si>
  <si>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</si>
  <si>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</si>
  <si>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</si>
  <si>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</si>
  <si>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</si>
  <si>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</si>
  <si>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</si>
  <si>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</si>
  <si>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</si>
  <si>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</si>
  <si>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</si>
  <si>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</si>
  <si>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</si>
  <si>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</si>
  <si>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</si>
  <si>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</si>
  <si>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</si>
  <si>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</si>
  <si>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</si>
  <si>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</si>
  <si>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</si>
  <si>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</si>
  <si>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</si>
  <si>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</si>
  <si>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</si>
  <si>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</si>
  <si>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</si>
  <si>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</si>
  <si>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</si>
  <si>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</si>
  <si>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</si>
  <si>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</si>
  <si>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</si>
  <si>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</si>
  <si>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</si>
  <si>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</si>
  <si>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</si>
  <si>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</si>
  <si>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</si>
  <si>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</si>
  <si>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</si>
  <si>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</si>
  <si>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</si>
  <si>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</si>
  <si>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</si>
  <si>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</si>
  <si>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</si>
  <si>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</si>
  <si>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</si>
  <si>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</si>
  <si>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</si>
  <si>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</si>
  <si>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</si>
  <si>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</si>
  <si>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</si>
  <si>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</si>
  <si>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</si>
  <si>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</si>
  <si>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</si>
  <si>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</si>
  <si>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</si>
  <si>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</si>
  <si>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</si>
  <si>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</si>
  <si>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</si>
  <si>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</si>
  <si>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</si>
  <si>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</si>
  <si>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</si>
  <si>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</si>
  <si>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</si>
  <si>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</si>
  <si>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</si>
  <si>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</si>
  <si>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</si>
  <si>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</si>
  <si>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</si>
  <si>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</si>
  <si>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</si>
  <si>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</si>
  <si>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</si>
  <si>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</si>
  <si>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</si>
  <si>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</si>
  <si>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</si>
  <si>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</si>
  <si>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</si>
  <si>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</si>
  <si>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</si>
  <si>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</si>
  <si>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</si>
  <si>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</si>
  <si>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</si>
  <si>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</si>
  <si>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</si>
  <si>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</si>
  <si>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</si>
  <si>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</si>
  <si>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</si>
  <si>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</si>
  <si>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</si>
  <si>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</si>
  <si>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</si>
  <si>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</si>
  <si>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</si>
  <si>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</si>
  <si>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</si>
  <si>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</si>
  <si>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</si>
  <si>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</si>
  <si>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</si>
  <si>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</si>
  <si>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</si>
  <si>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</si>
  <si>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</si>
  <si>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</si>
  <si>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</si>
  <si>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</si>
  <si>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</si>
  <si>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</si>
  <si>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</si>
  <si>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</si>
  <si>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</si>
  <si>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</si>
  <si>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</si>
  <si>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</si>
  <si>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</si>
  <si>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</si>
  <si>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</si>
  <si>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</si>
  <si>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</si>
  <si>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</si>
  <si>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</si>
  <si>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</si>
  <si>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</si>
  <si>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</si>
  <si>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</si>
  <si>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</si>
  <si>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</si>
  <si>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</si>
  <si>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</si>
  <si>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</si>
  <si>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</si>
  <si>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</si>
  <si>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</si>
  <si>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</si>
  <si>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</si>
  <si>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</si>
  <si>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</si>
  <si>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</si>
  <si>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</si>
  <si>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</si>
  <si>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</si>
  <si>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</si>
  <si>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</si>
  <si>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</si>
  <si>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</si>
  <si>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</si>
  <si>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</si>
  <si>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</si>
  <si>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</si>
  <si>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</si>
  <si>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</si>
  <si>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</si>
  <si>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</si>
  <si>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</si>
  <si>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</si>
  <si>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</si>
  <si>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</si>
  <si>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</si>
  <si>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</si>
  <si>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</si>
  <si>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</si>
  <si>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</si>
  <si>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</si>
  <si>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</si>
  <si>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</si>
  <si>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</si>
  <si>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</si>
  <si>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</si>
  <si>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</si>
  <si>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</si>
  <si>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</si>
  <si>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</si>
  <si>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</si>
  <si>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</si>
  <si>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</si>
  <si>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</si>
  <si>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</si>
  <si>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</si>
  <si>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</si>
  <si>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</si>
  <si>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</si>
  <si>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</si>
  <si>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</si>
  <si>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</si>
  <si>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</si>
  <si>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</si>
  <si>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</si>
  <si>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</si>
  <si>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</si>
  <si>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</si>
  <si>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</si>
  <si>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</si>
  <si>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</si>
  <si>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</si>
  <si>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</si>
  <si>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</si>
  <si>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</si>
  <si>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</si>
  <si>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</si>
  <si>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</si>
  <si>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</si>
  <si>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</si>
  <si>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</si>
  <si>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</si>
  <si>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</si>
  <si>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</si>
  <si>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</si>
  <si>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</si>
  <si>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</si>
  <si>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</si>
  <si>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</si>
  <si>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</si>
  <si>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</si>
  <si>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</si>
  <si>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</si>
  <si>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</si>
  <si>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</si>
  <si>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</si>
  <si>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</si>
  <si>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</si>
  <si>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</si>
  <si>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</si>
  <si>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</si>
  <si>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</si>
  <si>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</si>
  <si>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</si>
  <si>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</si>
  <si>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</si>
  <si>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</si>
  <si>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</si>
  <si>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</si>
  <si>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</si>
  <si>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</si>
  <si>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</si>
  <si>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</si>
  <si>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</si>
  <si>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</si>
  <si>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</si>
  <si>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</si>
  <si>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</si>
  <si>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</si>
  <si>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</si>
  <si>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</si>
  <si>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</si>
  <si>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</si>
  <si>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</si>
  <si>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</si>
  <si>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</si>
  <si>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</si>
  <si>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</si>
  <si>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</si>
  <si>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</si>
  <si>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</si>
  <si>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</si>
  <si>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</si>
  <si>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</si>
  <si>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</si>
  <si>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</si>
  <si>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</si>
  <si>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</si>
  <si>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</si>
  <si>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</si>
  <si>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</si>
  <si>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</si>
  <si>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</si>
  <si>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</si>
  <si>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</si>
  <si>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</si>
  <si>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</si>
  <si>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</si>
  <si>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</si>
  <si>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</si>
  <si>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</si>
  <si>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</si>
  <si>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</si>
  <si>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</si>
  <si>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</si>
  <si>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</si>
  <si>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</si>
  <si>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</si>
  <si>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</si>
  <si>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</si>
  <si>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</si>
  <si>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</si>
  <si>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</si>
  <si>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</si>
  <si>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</si>
  <si>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</si>
  <si>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</si>
  <si>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</si>
  <si>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</si>
  <si>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</si>
  <si>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</si>
  <si>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</si>
  <si>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</si>
  <si>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</si>
  <si>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</si>
  <si>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</si>
  <si>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</si>
  <si>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</si>
  <si>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</si>
  <si>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</si>
  <si>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</si>
  <si>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</si>
  <si>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</si>
  <si>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</si>
  <si>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</si>
  <si>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</si>
  <si>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</si>
  <si>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</si>
  <si>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</si>
  <si>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</si>
  <si>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</si>
  <si>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</si>
  <si>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</si>
  <si>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</si>
  <si>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</si>
  <si>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</si>
  <si>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</si>
  <si>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</si>
  <si>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</si>
  <si>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</si>
  <si>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</si>
  <si>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</si>
  <si>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</si>
  <si>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</si>
  <si>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</si>
  <si>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</si>
  <si>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</si>
  <si>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</si>
  <si>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</si>
  <si>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</si>
  <si>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</si>
  <si>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</si>
  <si>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</si>
  <si>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</si>
  <si>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</si>
  <si>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</si>
  <si>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</si>
  <si>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</si>
  <si>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</si>
  <si>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</si>
  <si>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</si>
  <si>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</si>
  <si>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</si>
  <si>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</si>
  <si>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</si>
  <si>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</si>
  <si>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</si>
  <si>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</si>
  <si>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</si>
  <si>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</si>
  <si>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</si>
  <si>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</si>
  <si>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</si>
  <si>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</si>
  <si>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</si>
  <si>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</si>
  <si>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</si>
  <si>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</si>
  <si>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</si>
  <si>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</si>
  <si>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</si>
  <si>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</si>
  <si>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</si>
  <si>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</si>
  <si>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</si>
  <si>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</si>
  <si>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</si>
  <si>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</si>
  <si>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</si>
  <si>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</si>
  <si>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</si>
  <si>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</si>
  <si>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</si>
  <si>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</si>
  <si>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</si>
  <si>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</si>
  <si>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</si>
  <si>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</si>
  <si>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</si>
  <si>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</si>
  <si>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</si>
  <si>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</si>
  <si>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</si>
  <si>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</si>
  <si>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</si>
  <si>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</si>
  <si>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</si>
  <si>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</si>
  <si>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</si>
  <si>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</si>
  <si>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</si>
  <si>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</si>
  <si>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</si>
  <si>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</si>
  <si>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</si>
  <si>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</si>
  <si>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</si>
  <si>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</si>
  <si>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</si>
  <si>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</si>
  <si>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</si>
  <si>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</si>
  <si>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</si>
  <si>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</si>
  <si>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</si>
  <si>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</si>
  <si>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</si>
  <si>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</si>
  <si>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</si>
  <si>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</si>
  <si>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</si>
  <si>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</si>
  <si>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</si>
  <si>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</si>
  <si>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</si>
  <si>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</si>
  <si>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</si>
  <si>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</si>
  <si>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</si>
  <si>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</si>
  <si>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</si>
  <si>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</si>
  <si>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</si>
  <si>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</si>
  <si>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</si>
  <si>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</si>
  <si>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</si>
  <si>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</si>
  <si>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</si>
  <si>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</si>
  <si>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</si>
  <si>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</si>
  <si>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</si>
  <si>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</si>
  <si>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</si>
  <si>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</si>
  <si>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</si>
  <si>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</si>
  <si>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</si>
  <si>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</si>
  <si>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</si>
  <si>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</si>
  <si>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</si>
  <si>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</si>
  <si>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</si>
  <si>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</si>
  <si>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</si>
  <si>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</si>
  <si>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</si>
  <si>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</si>
  <si>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</si>
  <si>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</si>
  <si>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</si>
  <si>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</si>
  <si>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</si>
  <si>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</si>
  <si>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</si>
  <si>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</si>
  <si>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</si>
  <si>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</si>
  <si>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</si>
  <si>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</si>
  <si>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</si>
  <si>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</si>
  <si>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</si>
  <si>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</si>
  <si>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</si>
  <si>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</si>
  <si>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</si>
  <si>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</si>
  <si>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</si>
  <si>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</si>
  <si>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</si>
  <si>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</si>
  <si>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</si>
  <si>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</si>
  <si>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</si>
  <si>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</si>
  <si>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</si>
  <si>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</si>
  <si>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</si>
  <si>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</si>
  <si>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</si>
  <si>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</si>
  <si>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</si>
  <si>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</si>
  <si>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</si>
  <si>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</si>
  <si>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</si>
  <si>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</si>
  <si>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</si>
  <si>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</si>
  <si>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</si>
  <si>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</si>
  <si>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</si>
  <si>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</si>
  <si>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</si>
  <si>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</si>
  <si>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</si>
  <si>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</si>
  <si>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</si>
  <si>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</si>
  <si>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</si>
  <si>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</si>
  <si>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</si>
  <si>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</si>
  <si>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</si>
  <si>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</si>
  <si>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</si>
  <si>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</si>
  <si>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</si>
  <si>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</si>
  <si>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</si>
  <si>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</si>
  <si>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</si>
  <si>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</si>
  <si>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</si>
  <si>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</si>
  <si>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</si>
  <si>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</si>
  <si>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</si>
  <si>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</si>
  <si>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</si>
  <si>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</si>
  <si>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</si>
  <si>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</si>
  <si>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</si>
  <si>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</si>
  <si>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</si>
  <si>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</si>
  <si>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</si>
  <si>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</si>
  <si>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</si>
  <si>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</si>
  <si>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</si>
  <si>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</si>
  <si>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</si>
  <si>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</si>
  <si>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</si>
  <si>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</si>
  <si>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</si>
  <si>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</si>
  <si>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</si>
  <si>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</si>
  <si>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</si>
  <si>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</si>
  <si>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</si>
  <si>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</si>
  <si>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</si>
  <si>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</si>
  <si>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</si>
  <si>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</si>
  <si>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</si>
  <si>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</si>
  <si>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</si>
  <si>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</si>
  <si>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</si>
  <si>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</si>
  <si>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</si>
  <si>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</si>
  <si>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</si>
  <si>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</si>
  <si>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</si>
  <si>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</si>
  <si>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</si>
  <si>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</si>
  <si>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</si>
  <si>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</si>
  <si>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</si>
  <si>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</si>
  <si>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</si>
  <si>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</si>
  <si>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</si>
  <si>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</si>
  <si>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</si>
  <si>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</si>
  <si>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</si>
  <si>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</si>
  <si>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</si>
  <si>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</si>
  <si>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</si>
  <si>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</si>
  <si>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</si>
  <si>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</si>
  <si>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</si>
  <si>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</si>
  <si>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</si>
  <si>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</si>
  <si>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</si>
  <si>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</si>
  <si>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</si>
  <si>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</si>
  <si>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</si>
  <si>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</si>
  <si>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</si>
  <si>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</si>
  <si>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</si>
  <si>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</si>
  <si>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</si>
  <si>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</si>
  <si>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</si>
  <si>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</si>
  <si>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</si>
  <si>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</si>
  <si>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</si>
  <si>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</si>
  <si>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</si>
  <si>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</si>
  <si>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</si>
  <si>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</si>
  <si>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</si>
  <si>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</si>
  <si>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</si>
  <si>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</si>
  <si>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</si>
  <si>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</si>
  <si>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</si>
  <si>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</si>
  <si>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</si>
  <si>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</si>
  <si>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</si>
  <si>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</si>
  <si>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</si>
  <si>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</si>
  <si>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</si>
  <si>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</si>
  <si>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</si>
  <si>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</si>
  <si>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</si>
  <si>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</si>
  <si>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</si>
  <si>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</si>
  <si>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</si>
  <si>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</si>
  <si>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</si>
  <si>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</si>
  <si>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</si>
  <si>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</si>
  <si>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</si>
  <si>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</si>
  <si>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</si>
  <si>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</si>
  <si>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</si>
  <si>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</si>
  <si>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</si>
  <si>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</si>
  <si>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</si>
  <si>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</si>
  <si>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</si>
  <si>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</si>
  <si>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</si>
  <si>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</si>
  <si>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</si>
  <si>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</si>
  <si>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</si>
  <si>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</si>
  <si>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</si>
  <si>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</si>
  <si>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</si>
  <si>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</si>
  <si>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</si>
  <si>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</si>
  <si>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</si>
  <si>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</si>
  <si>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</si>
  <si>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</si>
  <si>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</si>
  <si>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</si>
  <si>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</si>
  <si>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</si>
  <si>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</si>
  <si>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</si>
  <si>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</si>
  <si>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</si>
  <si>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</si>
  <si>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</si>
  <si>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</si>
  <si>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</si>
  <si>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</si>
  <si>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</si>
  <si>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</si>
  <si>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</si>
  <si>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</si>
  <si>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</si>
  <si>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</si>
  <si>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</si>
  <si>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</si>
  <si>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</si>
  <si>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</si>
  <si>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</si>
  <si>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</si>
  <si>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</si>
  <si>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</si>
  <si>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</si>
  <si>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</si>
  <si>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</si>
  <si>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</si>
  <si>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</si>
  <si>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</si>
  <si>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</si>
  <si>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</si>
  <si>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</si>
  <si>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</si>
  <si>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</si>
  <si>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</si>
  <si>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</si>
  <si>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</si>
  <si>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</si>
  <si>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</si>
  <si>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</si>
  <si>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</si>
  <si>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</si>
  <si>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</si>
  <si>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</si>
  <si>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</si>
  <si>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</si>
  <si>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</si>
  <si>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</si>
  <si>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</si>
  <si>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</si>
  <si>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</si>
  <si>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</si>
  <si>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</si>
  <si>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</si>
  <si>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</si>
  <si>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</si>
  <si>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</si>
  <si>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</si>
  <si>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</si>
  <si>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</si>
  <si>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</si>
  <si>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</si>
  <si>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</si>
  <si>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</si>
  <si>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</si>
  <si>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</si>
  <si>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</si>
  <si>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</si>
  <si>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</si>
  <si>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</si>
  <si>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</si>
  <si>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</si>
  <si>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</si>
  <si>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</si>
  <si>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</si>
  <si>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</si>
  <si>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</si>
  <si>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</si>
  <si>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</si>
  <si>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</si>
  <si>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</si>
  <si>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</si>
  <si>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</si>
  <si>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</si>
  <si>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</si>
  <si>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</si>
  <si>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</si>
  <si>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</si>
  <si>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</si>
  <si>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</si>
  <si>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</si>
  <si>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</si>
  <si>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</si>
  <si>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</si>
  <si>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</si>
  <si>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</si>
  <si>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</si>
  <si>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</si>
  <si>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</si>
  <si>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</si>
  <si>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</si>
  <si>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</si>
  <si>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</si>
  <si>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</si>
  <si>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</si>
  <si>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</si>
  <si>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</si>
  <si>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</si>
  <si>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</si>
  <si>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</si>
  <si>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</si>
  <si>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</si>
  <si>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</si>
  <si>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</si>
  <si>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</si>
  <si>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</si>
  <si>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</si>
  <si>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</si>
  <si>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</si>
  <si>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</si>
  <si>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</si>
  <si>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</si>
  <si>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</si>
  <si>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</si>
  <si>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</si>
  <si>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</si>
  <si>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</si>
  <si>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</si>
  <si>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</si>
  <si>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</si>
  <si>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</si>
  <si>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</si>
  <si>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</si>
  <si>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</si>
  <si>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</si>
  <si>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</si>
  <si>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</si>
  <si>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</si>
  <si>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</si>
  <si>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</si>
  <si>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</si>
  <si>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</si>
  <si>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</si>
  <si>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</si>
  <si>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</si>
  <si>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</si>
  <si>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</si>
  <si>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</si>
  <si>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</si>
  <si>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</si>
  <si>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</si>
  <si>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</si>
  <si>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</si>
  <si>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</si>
  <si>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</si>
  <si>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</si>
  <si>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</si>
  <si>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</si>
  <si>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</si>
  <si>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</si>
  <si>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</si>
  <si>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</si>
  <si>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</si>
  <si>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</si>
  <si>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</si>
  <si>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</si>
  <si>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</si>
  <si>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</si>
  <si>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</si>
  <si>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</si>
  <si>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</si>
  <si>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</si>
  <si>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</si>
  <si>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</si>
  <si>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</si>
  <si>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</si>
  <si>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</si>
  <si>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</si>
  <si>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</si>
  <si>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</si>
  <si>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</si>
  <si>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</si>
  <si>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</si>
  <si>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</si>
  <si>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</si>
  <si>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</si>
  <si>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</si>
  <si>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</si>
  <si>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</si>
  <si>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</si>
  <si>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</si>
  <si>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</si>
  <si>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</si>
  <si>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</si>
  <si>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</si>
  <si>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</si>
  <si>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</si>
  <si>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</si>
  <si>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</si>
  <si>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</si>
  <si>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</si>
  <si>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</si>
  <si>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</si>
  <si>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</si>
  <si>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</si>
  <si>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</si>
  <si>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</si>
  <si>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</si>
  <si>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</si>
  <si>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</si>
  <si>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</si>
  <si>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</si>
  <si>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</si>
  <si>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</si>
  <si>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</si>
  <si>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</si>
  <si>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</si>
  <si>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</si>
  <si>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</si>
  <si>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</si>
  <si>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</si>
  <si>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</si>
  <si>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</si>
  <si>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</si>
  <si>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</si>
  <si>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</si>
  <si>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</si>
  <si>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</si>
  <si>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</si>
  <si>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</si>
  <si>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</si>
  <si>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</si>
  <si>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</si>
  <si>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</si>
  <si>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</si>
  <si>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</si>
  <si>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</si>
  <si>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</si>
  <si>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</si>
  <si>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</si>
  <si>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</si>
  <si>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</si>
  <si>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</si>
  <si>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</si>
  <si>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</si>
  <si>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</si>
  <si>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</si>
  <si>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</si>
  <si>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</si>
  <si>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</si>
  <si>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</si>
  <si>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</si>
  <si>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</si>
  <si>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</si>
  <si>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</si>
  <si>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</si>
  <si>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</si>
  <si>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</si>
  <si>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</si>
  <si>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</si>
  <si>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</si>
  <si>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</si>
  <si>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</si>
  <si>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</si>
  <si>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</si>
  <si>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</si>
  <si>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</si>
  <si>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</si>
  <si>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</si>
  <si>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</si>
  <si>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</si>
  <si>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</si>
  <si>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</si>
  <si>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</si>
  <si>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</si>
  <si>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</si>
  <si>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</si>
  <si>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</si>
  <si>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</si>
  <si>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</si>
  <si>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</si>
  <si>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</si>
  <si>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</si>
  <si>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</si>
  <si>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</si>
  <si>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</si>
  <si>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</si>
  <si>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</si>
  <si>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</si>
  <si>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</si>
  <si>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</si>
  <si>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</si>
  <si>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</si>
  <si>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</si>
  <si>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</si>
  <si>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</si>
  <si>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</si>
  <si>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</si>
  <si>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</si>
  <si>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</si>
  <si>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</si>
  <si>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</si>
  <si>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</si>
  <si>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</si>
  <si>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</si>
  <si>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</si>
  <si>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</si>
  <si>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</si>
  <si>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</si>
  <si>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</si>
  <si>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</si>
  <si>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</si>
  <si>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</si>
  <si>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</si>
  <si>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</si>
  <si>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</si>
  <si>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</si>
  <si>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</si>
  <si>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</si>
  <si>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</si>
  <si>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</si>
  <si>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</si>
  <si>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</si>
  <si>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</si>
  <si>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</si>
  <si>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</si>
  <si>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</si>
  <si>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</si>
  <si>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</si>
  <si>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</si>
  <si>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</si>
  <si>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</si>
  <si>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</si>
  <si>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</si>
  <si>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</si>
  <si>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</si>
  <si>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</si>
  <si>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</si>
  <si>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</si>
  <si>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</si>
  <si>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</si>
  <si>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</si>
  <si>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</si>
  <si>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</si>
  <si>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</si>
  <si>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</si>
  <si>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</si>
  <si>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</si>
  <si>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</si>
  <si>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</si>
  <si>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</si>
  <si>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</si>
  <si>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</si>
  <si>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</si>
  <si>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</si>
  <si>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</si>
  <si>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</si>
  <si>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</si>
  <si>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</si>
  <si>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</si>
  <si>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</si>
  <si>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</si>
  <si>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</si>
  <si>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</si>
  <si>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</si>
  <si>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</si>
  <si>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</si>
  <si>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</si>
  <si>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</si>
  <si>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</si>
  <si>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</si>
  <si>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</si>
  <si>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</si>
  <si>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</si>
  <si>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</si>
  <si>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</si>
  <si>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</si>
  <si>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</si>
  <si>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</si>
  <si>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</si>
  <si>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</si>
  <si>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</si>
  <si>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</si>
  <si>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</si>
  <si>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</si>
  <si>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</si>
  <si>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</si>
  <si>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</si>
  <si>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</si>
  <si>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</si>
  <si>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</si>
  <si>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</si>
  <si>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</si>
  <si>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</si>
  <si>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</si>
  <si>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</si>
  <si>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</si>
  <si>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</si>
  <si>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</si>
  <si>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</si>
  <si>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</si>
  <si>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</si>
  <si>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</si>
  <si>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</si>
  <si>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</si>
  <si>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</si>
  <si>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</si>
  <si>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</si>
  <si>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</si>
  <si>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</si>
  <si>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</si>
  <si>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</si>
  <si>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</si>
  <si>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</si>
  <si>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</si>
  <si>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</si>
  <si>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</si>
  <si>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</si>
  <si>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</si>
  <si>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</si>
  <si>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</si>
  <si>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</si>
  <si>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</si>
  <si>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</si>
  <si>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</si>
  <si>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</si>
  <si>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</si>
  <si>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</si>
  <si>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</si>
  <si>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</si>
  <si>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</si>
  <si>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</si>
  <si>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</si>
  <si>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</si>
  <si>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</si>
  <si>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</si>
  <si>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</si>
  <si>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</si>
  <si>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</si>
  <si>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</si>
  <si>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</si>
  <si>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</si>
  <si>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</si>
  <si>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</si>
  <si>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</si>
  <si>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</si>
  <si>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</si>
  <si>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</si>
  <si>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</si>
  <si>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</si>
  <si>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</si>
  <si>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</si>
  <si>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</si>
  <si>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</si>
  <si>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</si>
  <si>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</si>
  <si>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</si>
  <si>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</si>
  <si>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</si>
  <si>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</si>
  <si>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</si>
  <si>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</si>
  <si>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</si>
  <si>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</si>
  <si>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</si>
  <si>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</si>
  <si>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</si>
  <si>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</si>
  <si>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</si>
  <si>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</si>
  <si>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</si>
  <si>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</si>
  <si>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</si>
  <si>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</si>
  <si>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</si>
  <si>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</si>
  <si>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</si>
  <si>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</si>
  <si>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</si>
  <si>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</si>
  <si>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</si>
  <si>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</si>
  <si>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</si>
  <si>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</si>
  <si>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</si>
  <si>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</si>
  <si>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</si>
  <si>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</si>
  <si>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</si>
  <si>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</si>
  <si>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</si>
  <si>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</si>
  <si>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</si>
  <si>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</si>
  <si>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</si>
  <si>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</si>
  <si>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</si>
  <si>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</si>
  <si>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</si>
  <si>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</si>
  <si>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</si>
  <si>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</si>
  <si>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</si>
  <si>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</si>
  <si>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</si>
  <si>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</si>
  <si>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</si>
  <si>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</si>
  <si>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</si>
  <si>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</si>
  <si>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</si>
  <si>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</si>
  <si>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</si>
  <si>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</si>
  <si>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</si>
  <si>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</si>
  <si>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</si>
  <si>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</si>
  <si>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</si>
  <si>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</si>
  <si>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</si>
  <si>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</si>
  <si>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</si>
  <si>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</si>
  <si>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</si>
  <si>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</si>
  <si>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</si>
  <si>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</si>
  <si>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</si>
  <si>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</si>
  <si>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</si>
  <si>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</si>
  <si>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</si>
  <si>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</si>
  <si>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</si>
  <si>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</si>
  <si>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</si>
  <si>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</si>
  <si>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</si>
  <si>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</si>
  <si>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</si>
  <si>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</si>
  <si>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</si>
  <si>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</si>
  <si>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</si>
  <si>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</si>
  <si>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</si>
  <si>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</si>
  <si>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</si>
  <si>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</si>
  <si>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</si>
  <si>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</si>
  <si>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</si>
  <si>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</si>
  <si>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</si>
  <si>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</si>
  <si>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</si>
  <si>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</si>
  <si>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</si>
  <si>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</si>
  <si>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</si>
  <si>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</si>
  <si>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</si>
  <si>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</si>
  <si>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</si>
  <si>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</si>
  <si>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</si>
  <si>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</si>
  <si>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</si>
  <si>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</si>
  <si>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</si>
  <si>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</si>
  <si>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</si>
  <si>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</si>
  <si>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</si>
  <si>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</si>
  <si>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</si>
  <si>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</si>
  <si>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</si>
  <si>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</si>
  <si>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</si>
  <si>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</si>
  <si>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</si>
  <si>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</si>
  <si>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</si>
  <si>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</si>
  <si>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</si>
  <si>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</si>
  <si>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</si>
  <si>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</si>
  <si>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</si>
  <si>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</si>
  <si>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</si>
  <si>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</si>
  <si>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</si>
  <si>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</si>
  <si>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</si>
  <si>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</si>
  <si>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</si>
  <si>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</si>
  <si>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</si>
  <si>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</si>
  <si>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</si>
  <si>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</si>
  <si>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</si>
  <si>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</si>
  <si>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</si>
  <si>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</si>
  <si>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</si>
  <si>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</si>
  <si>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</si>
  <si>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</si>
  <si>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</si>
  <si>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</si>
  <si>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</si>
  <si>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</si>
  <si>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</si>
  <si>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</si>
  <si>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</si>
  <si>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</si>
  <si>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</si>
  <si>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</si>
  <si>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</si>
  <si>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</si>
  <si>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</si>
  <si>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</si>
  <si>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</si>
  <si>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</si>
  <si>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</si>
  <si>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</si>
  <si>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</si>
  <si>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</si>
  <si>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</si>
  <si>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</si>
  <si>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</si>
  <si>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</si>
  <si>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</si>
  <si>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</si>
  <si>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</si>
  <si>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</si>
  <si>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</si>
  <si>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</si>
  <si>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</si>
  <si>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</si>
  <si>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</si>
  <si>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</si>
  <si>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</si>
  <si>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</si>
  <si>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</si>
  <si>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</si>
  <si>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</si>
  <si>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</si>
  <si>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</si>
  <si>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</si>
  <si>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</si>
  <si>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</si>
  <si>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</si>
  <si>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</si>
  <si>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</si>
  <si>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</si>
  <si>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</si>
  <si>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</si>
  <si>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</si>
  <si>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</si>
  <si>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</si>
  <si>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</si>
  <si>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</si>
  <si>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</si>
  <si>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</si>
  <si>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</si>
  <si>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</si>
  <si>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</si>
  <si>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</si>
  <si>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</si>
  <si>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</si>
  <si>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</si>
  <si>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</si>
  <si>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</si>
  <si>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</si>
  <si>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</si>
  <si>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</si>
  <si>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</si>
  <si>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</si>
  <si>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</si>
  <si>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</si>
  <si>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</si>
  <si>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</si>
  <si>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</si>
  <si>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</si>
  <si>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</si>
  <si>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</si>
  <si>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</si>
  <si>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</si>
  <si>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</si>
  <si>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</si>
  <si>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</si>
  <si>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</si>
  <si>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</si>
  <si>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</si>
  <si>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</si>
  <si>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</si>
  <si>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</si>
  <si>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</si>
  <si>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</si>
  <si>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</si>
  <si>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</si>
  <si>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</si>
  <si>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</si>
  <si>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</si>
  <si>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</si>
  <si>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</si>
  <si>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</si>
  <si>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</si>
  <si>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</si>
  <si>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</si>
  <si>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</si>
  <si>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</si>
  <si>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</si>
  <si>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</si>
  <si>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</si>
  <si>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</si>
  <si>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</si>
  <si>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</si>
  <si>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</si>
  <si>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</si>
  <si>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</si>
  <si>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</si>
  <si>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</si>
  <si>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</si>
  <si>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</si>
  <si>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</si>
  <si>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</si>
  <si>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</si>
  <si>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</si>
  <si>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</si>
  <si>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</si>
  <si>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</si>
  <si>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</si>
  <si>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</si>
  <si>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</si>
  <si>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</si>
  <si>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</si>
  <si>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</si>
  <si>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</si>
  <si>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</si>
  <si>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</si>
  <si>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</si>
  <si>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</si>
  <si>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</si>
  <si>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</si>
  <si>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</si>
  <si>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</si>
  <si>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</si>
  <si>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</si>
  <si>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</si>
  <si>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</si>
  <si>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</si>
  <si>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</si>
  <si>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</si>
  <si>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</si>
  <si>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</si>
  <si>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</si>
  <si>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</si>
  <si>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</si>
  <si>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</si>
  <si>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</si>
  <si>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</si>
  <si>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</si>
  <si>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</si>
  <si>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</si>
  <si>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</si>
  <si>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</si>
  <si>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</si>
  <si>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</si>
  <si>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</si>
  <si>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</si>
  <si>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</si>
  <si>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</si>
  <si>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</si>
  <si>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</si>
  <si>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</si>
  <si>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</si>
  <si>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</si>
  <si>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</si>
  <si>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</si>
  <si>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</si>
  <si>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</si>
  <si>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</si>
  <si>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</si>
  <si>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</si>
  <si>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</si>
  <si>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</si>
  <si>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</si>
  <si>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</si>
  <si>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</si>
  <si>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</si>
  <si>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</si>
  <si>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</si>
  <si>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</si>
  <si>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</si>
  <si>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</si>
  <si>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</si>
  <si>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</si>
  <si>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</si>
  <si>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</si>
  <si>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</si>
  <si>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</si>
  <si>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</si>
  <si>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</si>
  <si>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</si>
  <si>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</si>
  <si>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</si>
  <si>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</si>
  <si>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</si>
  <si>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</si>
  <si>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</si>
  <si>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</si>
  <si>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</si>
  <si>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</si>
  <si>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</si>
  <si>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</si>
  <si>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</si>
  <si>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</si>
  <si>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</si>
  <si>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</si>
  <si>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</si>
  <si>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</si>
  <si>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</si>
  <si>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</si>
  <si>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</si>
  <si>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</si>
  <si>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</si>
  <si>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</si>
  <si>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</si>
  <si>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</si>
  <si>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</si>
  <si>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</si>
  <si>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</si>
  <si>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</si>
  <si>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</si>
  <si>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</si>
  <si>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</si>
  <si>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</si>
  <si>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</si>
  <si>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</si>
  <si>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</si>
  <si>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</si>
  <si>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</si>
  <si>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</si>
  <si>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</si>
  <si>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</si>
  <si>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</si>
  <si>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</si>
  <si>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</si>
  <si>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</si>
  <si>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</si>
  <si>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</si>
  <si>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</si>
  <si>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</si>
  <si>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</si>
  <si>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</si>
  <si>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</si>
  <si>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</si>
  <si>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</si>
  <si>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</si>
  <si>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</si>
  <si>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</si>
  <si>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</si>
  <si>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</si>
  <si>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</si>
  <si>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</si>
  <si>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</si>
  <si>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</si>
  <si>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</si>
  <si>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</si>
  <si>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</si>
  <si>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</si>
  <si>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</si>
  <si>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</si>
  <si>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</si>
  <si>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</si>
  <si>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</si>
  <si>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</si>
  <si>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</si>
  <si>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</si>
  <si>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</si>
  <si>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</si>
  <si>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</si>
  <si>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</si>
  <si>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</si>
  <si>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</si>
  <si>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</si>
  <si>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</si>
  <si>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</si>
  <si>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</si>
  <si>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</si>
  <si>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</si>
  <si>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</si>
  <si>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</si>
  <si>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</si>
  <si>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</si>
  <si>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</si>
  <si>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</si>
  <si>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</si>
  <si>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</si>
  <si>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</si>
  <si>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</si>
  <si>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</si>
  <si>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</si>
  <si>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</si>
  <si>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</si>
  <si>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</si>
  <si>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</si>
  <si>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</si>
  <si>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</si>
  <si>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</si>
  <si>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</si>
  <si>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</si>
  <si>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</si>
  <si>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</si>
  <si>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</si>
  <si>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</si>
  <si>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</si>
  <si>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</si>
  <si>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</si>
  <si>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</si>
  <si>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</si>
  <si>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</si>
  <si>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</si>
  <si>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</si>
  <si>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</si>
  <si>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</si>
  <si>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</si>
  <si>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</si>
  <si>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</si>
  <si>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</si>
  <si>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</si>
  <si>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</si>
  <si>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</si>
  <si>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</si>
  <si>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</si>
  <si>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</si>
  <si>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</si>
  <si>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</si>
  <si>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</si>
  <si>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</si>
  <si>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</si>
  <si>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</si>
  <si>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</si>
  <si>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</si>
  <si>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</si>
  <si>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</si>
  <si>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</si>
  <si>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</si>
  <si>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</si>
  <si>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</si>
  <si>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</si>
  <si>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</si>
  <si>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</si>
  <si>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</si>
  <si>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</si>
  <si>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</si>
  <si>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</si>
  <si>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</si>
  <si>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</si>
  <si>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</si>
  <si>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</si>
  <si>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</si>
  <si>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</si>
  <si>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</si>
  <si>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</si>
  <si>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</si>
  <si>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</si>
  <si>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</si>
  <si>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</si>
  <si>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</si>
  <si>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</si>
  <si>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</si>
  <si>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</si>
  <si>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</si>
  <si>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</si>
  <si>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</si>
  <si>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</si>
  <si>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</si>
  <si>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</si>
  <si>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</si>
  <si>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</si>
  <si>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</si>
  <si>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</si>
  <si>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</si>
  <si>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</si>
  <si>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</si>
  <si>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</si>
  <si>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</si>
  <si>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</si>
  <si>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</si>
  <si>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</si>
  <si>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</si>
  <si>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</si>
  <si>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</si>
  <si>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</si>
  <si>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</si>
  <si>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</si>
  <si>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</si>
  <si>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</si>
  <si>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</si>
  <si>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</si>
  <si>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</si>
  <si>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</si>
  <si>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</si>
  <si>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</si>
  <si>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</si>
  <si>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</si>
  <si>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</si>
  <si>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</si>
  <si>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</si>
  <si>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</si>
  <si>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</si>
  <si>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</si>
  <si>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</si>
  <si>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</si>
  <si>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</si>
  <si>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</si>
  <si>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</si>
  <si>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</si>
  <si>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</si>
  <si>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</si>
  <si>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</si>
  <si>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</si>
  <si>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</si>
  <si>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</si>
  <si>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</si>
  <si>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</si>
  <si>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</si>
  <si>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</si>
  <si>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</si>
  <si>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</si>
  <si>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</si>
  <si>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</si>
  <si>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</si>
  <si>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</si>
  <si>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</si>
  <si>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</si>
  <si>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</si>
  <si>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</si>
  <si>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</si>
  <si>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</si>
  <si>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</si>
  <si>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</si>
  <si>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</si>
  <si>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</si>
  <si>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</si>
  <si>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</si>
  <si>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</si>
  <si>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</si>
  <si>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</si>
  <si>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</si>
  <si>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</si>
  <si>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</si>
  <si>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</si>
  <si>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</si>
  <si>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</si>
  <si>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</si>
  <si>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</si>
  <si>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</si>
  <si>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</si>
  <si>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</si>
  <si>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</si>
  <si>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</si>
  <si>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</si>
  <si>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</si>
  <si>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</si>
  <si>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</si>
  <si>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</si>
  <si>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</si>
  <si>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</si>
  <si>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</si>
  <si>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</si>
  <si>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</si>
  <si>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</si>
  <si>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</si>
  <si>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</si>
  <si>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</si>
  <si>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</si>
  <si>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</si>
  <si>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</si>
  <si>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</si>
  <si>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</si>
  <si>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</si>
  <si>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</si>
  <si>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</si>
  <si>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</si>
  <si>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</si>
  <si>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</si>
  <si>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</si>
  <si>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</si>
  <si>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</si>
  <si>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</si>
  <si>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</si>
  <si>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</si>
  <si>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</si>
  <si>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</si>
  <si>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</si>
  <si>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</si>
  <si>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</si>
  <si>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</si>
  <si>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</si>
  <si>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</si>
  <si>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</si>
  <si>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</si>
  <si>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</si>
  <si>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</si>
  <si>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</si>
  <si>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</si>
  <si>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</si>
  <si>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</si>
  <si>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</si>
  <si>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</si>
  <si>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</si>
  <si>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</si>
  <si>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</si>
  <si>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</si>
  <si>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</si>
  <si>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</si>
  <si>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</si>
  <si>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</si>
  <si>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</si>
  <si>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</si>
  <si>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</si>
  <si>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</si>
  <si>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</si>
  <si>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</si>
  <si>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</si>
  <si>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</si>
  <si>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</si>
  <si>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</si>
  <si>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</si>
  <si>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</si>
  <si>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</si>
  <si>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</si>
  <si>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</si>
  <si>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</si>
  <si>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</si>
  <si>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</si>
  <si>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</si>
  <si>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</si>
  <si>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</si>
  <si>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</si>
  <si>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</si>
  <si>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</si>
  <si>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</si>
  <si>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</si>
  <si>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</si>
  <si>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</si>
  <si>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</si>
  <si>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</si>
  <si>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</si>
  <si>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</si>
  <si>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</si>
  <si>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</si>
  <si>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</si>
  <si>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</si>
  <si>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</si>
  <si>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</si>
  <si>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</si>
  <si>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</si>
  <si>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</si>
  <si>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</si>
  <si>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</si>
  <si>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</si>
  <si>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</si>
  <si>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</si>
  <si>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</si>
  <si>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</si>
  <si>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</si>
  <si>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</si>
  <si>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</si>
  <si>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</si>
  <si>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</si>
  <si>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</si>
  <si>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</si>
  <si>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</si>
  <si>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</si>
  <si>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</si>
  <si>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</si>
  <si>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</si>
  <si>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</si>
  <si>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</si>
  <si>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</si>
  <si>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</si>
  <si>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</si>
  <si>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</si>
  <si>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</si>
  <si>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</si>
  <si>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</si>
  <si>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</si>
  <si>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</si>
  <si>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</si>
  <si>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</si>
  <si>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</si>
  <si>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</si>
  <si>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</si>
  <si>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</si>
  <si>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</si>
  <si>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</si>
  <si>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</si>
  <si>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</si>
  <si>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</si>
  <si>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</si>
  <si>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</si>
  <si>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</si>
  <si>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</si>
  <si>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</si>
  <si>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</si>
  <si>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</si>
  <si>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</si>
  <si>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</si>
  <si>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</si>
  <si>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</si>
  <si>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</si>
  <si>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</si>
  <si>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</si>
  <si>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</si>
  <si>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</si>
  <si>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</si>
  <si>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</si>
  <si>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</si>
  <si>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</si>
  <si>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</si>
  <si>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</si>
  <si>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</si>
  <si>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</si>
  <si>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</si>
  <si>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</si>
  <si>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</si>
  <si>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</si>
  <si>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</si>
  <si>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</si>
  <si>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</si>
  <si>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</si>
  <si>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</si>
  <si>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</si>
  <si>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</si>
  <si>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</si>
  <si>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</si>
  <si>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</si>
  <si>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</si>
  <si>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</si>
  <si>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</si>
  <si>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</si>
  <si>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</si>
  <si>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</si>
  <si>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</si>
  <si>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</si>
  <si>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</si>
  <si>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</si>
  <si>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</si>
  <si>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</si>
  <si>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</si>
  <si>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</si>
  <si>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</si>
  <si>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</si>
  <si>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</si>
  <si>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</si>
  <si>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</si>
  <si>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</si>
  <si>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</si>
  <si>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</si>
  <si>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</si>
  <si>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</si>
  <si>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</si>
  <si>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</si>
  <si>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</si>
  <si>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</si>
  <si>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</si>
  <si>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</si>
  <si>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</si>
  <si>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</si>
  <si>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</si>
  <si>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</si>
  <si>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</si>
  <si>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</si>
  <si>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</si>
  <si>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</si>
  <si>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</si>
  <si>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</si>
  <si>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</si>
  <si>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</si>
  <si>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</si>
  <si>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</si>
  <si>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</si>
  <si>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</si>
  <si>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</si>
  <si>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</si>
  <si>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</si>
  <si>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</si>
  <si>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</si>
  <si>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</si>
  <si>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</si>
  <si>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</si>
  <si>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</si>
  <si>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</si>
  <si>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</si>
  <si>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</si>
  <si>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</si>
  <si>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</si>
  <si>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</si>
  <si>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</si>
  <si>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</si>
  <si>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</si>
  <si>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</si>
  <si>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</si>
  <si>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</si>
  <si>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</si>
  <si>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</si>
  <si>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</si>
  <si>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</si>
  <si>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</si>
  <si>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</si>
  <si>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</si>
  <si>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</si>
  <si>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</si>
  <si>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</si>
  <si>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</si>
  <si>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</si>
  <si>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</si>
  <si>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</si>
  <si>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</si>
  <si>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</si>
  <si>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</si>
  <si>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</si>
  <si>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</si>
  <si>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</si>
  <si>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</si>
  <si>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</si>
  <si>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</si>
  <si>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</si>
  <si>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</si>
  <si>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</si>
  <si>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</si>
  <si>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</si>
  <si>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</si>
  <si>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</si>
  <si>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</si>
  <si>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</si>
  <si>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</si>
  <si>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</si>
  <si>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</si>
  <si>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</si>
  <si>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</si>
  <si>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</si>
  <si>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</si>
  <si>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</si>
  <si>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</si>
  <si>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</si>
  <si>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</si>
  <si>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</si>
  <si>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</si>
  <si>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</si>
  <si>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</si>
  <si>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</si>
  <si>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</si>
  <si>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</si>
  <si>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</si>
  <si>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</si>
  <si>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</si>
  <si>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</si>
  <si>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</si>
  <si>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</si>
  <si>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</si>
  <si>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</si>
  <si>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</si>
  <si>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</si>
  <si>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</si>
  <si>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</si>
  <si>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</si>
  <si>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</si>
  <si>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</si>
  <si>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</si>
  <si>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</si>
  <si>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</si>
  <si>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</si>
  <si>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</si>
  <si>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</si>
  <si>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</si>
  <si>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</si>
  <si>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</si>
  <si>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</si>
  <si>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</si>
  <si>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</si>
  <si>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</si>
  <si>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</si>
  <si>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</si>
  <si>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</si>
  <si>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</si>
  <si>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</si>
  <si>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</si>
  <si>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</si>
  <si>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</si>
  <si>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</si>
  <si>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</si>
  <si>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</si>
  <si>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</si>
  <si>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</si>
  <si>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</si>
  <si>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</si>
  <si>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</si>
  <si>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</si>
  <si>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</si>
  <si>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</si>
  <si>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</si>
  <si>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</si>
  <si>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</si>
  <si>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</si>
  <si>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</si>
  <si>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</si>
  <si>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</si>
  <si>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</si>
  <si>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</si>
  <si>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</si>
  <si>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</si>
  <si>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</si>
  <si>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</si>
  <si>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</si>
  <si>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</si>
  <si>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</si>
  <si>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</si>
  <si>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</si>
  <si>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</si>
  <si>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</si>
  <si>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</si>
  <si>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</si>
  <si>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</si>
  <si>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</si>
  <si>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</si>
  <si>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</si>
  <si>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</si>
  <si>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</si>
  <si>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</si>
  <si>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</si>
  <si>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</si>
  <si>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</si>
  <si>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</si>
  <si>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</si>
  <si>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</si>
  <si>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</si>
  <si>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</si>
  <si>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</si>
  <si>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</si>
  <si>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</si>
  <si>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</si>
  <si>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</si>
  <si>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</si>
  <si>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</si>
  <si>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</si>
  <si>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</si>
  <si>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</si>
  <si>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</si>
  <si>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</si>
  <si>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</si>
  <si>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</si>
  <si>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</si>
  <si>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</si>
  <si>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</si>
  <si>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</si>
  <si>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</si>
  <si>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</si>
  <si>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</si>
  <si>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</si>
  <si>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</si>
  <si>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</si>
  <si>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</si>
  <si>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</si>
  <si>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</si>
  <si>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</si>
  <si>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</si>
  <si>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</si>
  <si>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</si>
  <si>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</si>
  <si>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</si>
  <si>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</si>
  <si>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</si>
  <si>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</si>
  <si>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</si>
  <si>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</si>
  <si>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</si>
  <si>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</si>
  <si>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</si>
  <si>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</si>
  <si>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</si>
  <si>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</si>
  <si>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</si>
  <si>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</si>
  <si>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</si>
  <si>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</si>
  <si>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</si>
  <si>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</si>
  <si>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</si>
  <si>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</si>
  <si>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</si>
  <si>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</si>
  <si>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</si>
  <si>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</si>
  <si>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</si>
  <si>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</si>
  <si>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</si>
  <si>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</si>
  <si>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</si>
  <si>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</si>
  <si>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</si>
  <si>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</si>
  <si>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</si>
  <si>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</si>
  <si>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</si>
  <si>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</si>
  <si>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</si>
  <si>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</si>
  <si>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</si>
  <si>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</si>
  <si>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</si>
  <si>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</si>
  <si>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</si>
  <si>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</si>
  <si>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</si>
  <si>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</si>
  <si>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</si>
  <si>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</si>
  <si>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</si>
  <si>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</si>
  <si>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</si>
  <si>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</si>
  <si>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</si>
  <si>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</si>
  <si>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</si>
  <si>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</si>
  <si>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</si>
  <si>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</si>
  <si>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</si>
  <si>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</si>
  <si>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</si>
  <si>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</si>
  <si>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</si>
  <si>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</si>
  <si>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</si>
  <si>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</si>
  <si>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</si>
  <si>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</si>
  <si>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</si>
  <si>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</si>
  <si>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</si>
  <si>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</si>
  <si>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</si>
  <si>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</si>
  <si>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</si>
  <si>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</si>
  <si>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</si>
  <si>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</si>
  <si>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</si>
  <si>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</si>
  <si>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</si>
  <si>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</si>
  <si>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</si>
  <si>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</si>
  <si>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</si>
  <si>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</si>
  <si>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</si>
  <si>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</si>
  <si>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</si>
  <si>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</si>
  <si>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</si>
  <si>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</si>
  <si>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</si>
  <si>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</si>
  <si>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</si>
  <si>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</si>
  <si>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</si>
  <si>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</si>
  <si>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</si>
  <si>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</si>
  <si>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</si>
  <si>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</si>
  <si>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</si>
  <si>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</si>
  <si>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</si>
  <si>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</si>
  <si>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</si>
  <si>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</si>
  <si>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</si>
  <si>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</si>
  <si>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</si>
  <si>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</si>
  <si>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</si>
  <si>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</si>
  <si>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</si>
  <si>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</si>
  <si>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</si>
  <si>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</si>
  <si>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</si>
  <si>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</si>
  <si>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</si>
  <si>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</si>
  <si>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</si>
  <si>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</si>
  <si>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</si>
  <si>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</si>
  <si>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</si>
  <si>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</si>
  <si>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</si>
  <si>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</si>
  <si>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</si>
  <si>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</si>
  <si>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</si>
  <si>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</si>
  <si>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</si>
  <si>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</si>
  <si>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</si>
  <si>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</si>
  <si>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</si>
  <si>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</si>
  <si>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</si>
  <si>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</si>
  <si>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</si>
  <si>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</si>
  <si>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</si>
  <si>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</si>
  <si>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</si>
  <si>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</si>
  <si>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</si>
  <si>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</si>
  <si>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</si>
  <si>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</si>
  <si>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</si>
  <si>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</si>
  <si>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</si>
  <si>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</si>
  <si>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</si>
  <si>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</si>
  <si>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</si>
  <si>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</si>
  <si>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</si>
  <si>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</si>
  <si>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</si>
  <si>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</si>
  <si>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</si>
  <si>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</si>
  <si>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</si>
  <si>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</si>
  <si>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</si>
  <si>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</si>
  <si>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</si>
  <si>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</si>
  <si>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</si>
  <si>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</si>
  <si>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</si>
  <si>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</si>
  <si>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</si>
  <si>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</si>
  <si>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</si>
  <si>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</si>
  <si>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</si>
  <si>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</si>
  <si>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</si>
  <si>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</si>
  <si>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</si>
  <si>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</si>
  <si>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</si>
  <si>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</si>
  <si>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</si>
  <si>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</si>
  <si>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</si>
  <si>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</si>
  <si>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</si>
  <si>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</si>
  <si>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</si>
  <si>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</si>
  <si>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</si>
  <si>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</si>
  <si>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</si>
  <si>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</si>
  <si>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</si>
  <si>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</si>
  <si>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</si>
  <si>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</si>
  <si>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</si>
  <si>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</si>
  <si>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</si>
  <si>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</si>
  <si>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</si>
  <si>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</si>
  <si>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</si>
  <si>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</si>
  <si>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</si>
  <si>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</si>
  <si>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</si>
  <si>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</si>
  <si>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</si>
  <si>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</si>
  <si>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</si>
  <si>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</si>
  <si>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</si>
  <si>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</si>
  <si>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</si>
  <si>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</si>
  <si>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</si>
  <si>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</si>
  <si>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</si>
  <si>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</si>
  <si>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</si>
  <si>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</si>
  <si>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</si>
  <si>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</si>
  <si>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</si>
  <si>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</si>
  <si>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</si>
  <si>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</si>
  <si>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</si>
  <si>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</si>
  <si>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</si>
  <si>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</si>
  <si>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</si>
  <si>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</si>
  <si>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</si>
  <si>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</si>
  <si>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</si>
  <si>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</si>
  <si>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</si>
  <si>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</si>
  <si>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</si>
  <si>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</si>
  <si>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</si>
  <si>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</si>
  <si>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</si>
  <si>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</si>
  <si>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</si>
  <si>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</si>
  <si>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</si>
  <si>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</si>
  <si>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</si>
  <si>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</si>
  <si>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</si>
  <si>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</si>
  <si>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</si>
  <si>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</si>
  <si>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</si>
  <si>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</si>
  <si>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</si>
  <si>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</si>
  <si>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</si>
  <si>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</si>
  <si>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</si>
  <si>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</si>
  <si>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</si>
  <si>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</si>
  <si>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</si>
  <si>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</si>
  <si>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</si>
  <si>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</si>
  <si>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</si>
  <si>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</si>
  <si>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</si>
  <si>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</si>
  <si>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</si>
  <si>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</si>
  <si>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</si>
  <si>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</si>
  <si>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</si>
  <si>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</si>
  <si>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</si>
  <si>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</si>
  <si>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</si>
  <si>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</si>
  <si>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</si>
  <si>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</si>
  <si>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</si>
  <si>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</si>
  <si>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</si>
  <si>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</si>
  <si>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</si>
  <si>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</si>
  <si>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</si>
  <si>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</si>
  <si>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</si>
  <si>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</si>
  <si>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</si>
  <si>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</si>
  <si>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</si>
  <si>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</si>
  <si>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</si>
  <si>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</si>
  <si>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</si>
  <si>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</si>
  <si>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</si>
  <si>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</si>
  <si>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</si>
  <si>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</si>
  <si>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</si>
  <si>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</si>
  <si>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</si>
  <si>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</si>
  <si>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</si>
  <si>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</si>
  <si>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</si>
  <si>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</si>
  <si>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</si>
  <si>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</si>
  <si>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</si>
  <si>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</si>
  <si>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</si>
  <si>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</si>
  <si>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</si>
  <si>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</si>
  <si>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</si>
  <si>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</si>
  <si>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</si>
  <si>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</si>
  <si>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</si>
  <si>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</si>
  <si>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</si>
  <si>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</si>
  <si>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</si>
  <si>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</si>
  <si>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</si>
  <si>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</si>
  <si>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</si>
  <si>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</si>
  <si>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</si>
  <si>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</si>
  <si>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</si>
  <si>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</si>
  <si>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</si>
  <si>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</si>
  <si>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</si>
  <si>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</si>
  <si>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</si>
  <si>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</si>
  <si>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</si>
  <si>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</si>
  <si>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</si>
  <si>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</si>
  <si>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</si>
  <si>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</si>
  <si>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</si>
  <si>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</si>
  <si>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</si>
  <si>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</si>
  <si>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</si>
  <si>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</si>
  <si>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</si>
  <si>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</si>
  <si>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</si>
  <si>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</si>
  <si>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</si>
  <si>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</si>
  <si>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</si>
  <si>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</si>
  <si>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</si>
  <si>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</si>
  <si>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</si>
  <si>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</si>
  <si>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</si>
  <si>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</si>
  <si>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</si>
  <si>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</si>
  <si>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</si>
  <si>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</si>
  <si>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</si>
  <si>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</si>
  <si>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</si>
  <si>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</si>
  <si>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</si>
  <si>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</si>
  <si>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</si>
  <si>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</si>
  <si>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</si>
  <si>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</si>
  <si>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</si>
  <si>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</si>
  <si>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</si>
  <si>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</si>
  <si>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</si>
  <si>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</si>
  <si>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</si>
  <si>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</si>
  <si>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</si>
  <si>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</si>
  <si>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</si>
  <si>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</si>
  <si>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</si>
  <si>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</si>
  <si>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</si>
  <si>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</si>
  <si>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</si>
  <si>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</si>
  <si>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</si>
  <si>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</si>
  <si>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</si>
  <si>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</si>
  <si>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</si>
  <si>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</si>
  <si>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</si>
  <si>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</si>
  <si>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</si>
  <si>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</si>
  <si>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</si>
  <si>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</si>
  <si>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</si>
  <si>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</si>
  <si>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</si>
  <si>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</si>
  <si>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</si>
  <si>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</si>
  <si>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</si>
  <si>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</si>
  <si>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</si>
  <si>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</si>
  <si>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</si>
  <si>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</si>
  <si>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</si>
  <si>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</si>
  <si>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</si>
  <si>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</si>
  <si>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</si>
  <si>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</si>
  <si>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</si>
  <si>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</si>
  <si>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</si>
  <si>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</si>
  <si>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</si>
  <si>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</si>
  <si>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</si>
  <si>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</si>
  <si>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</si>
  <si>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</si>
  <si>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</si>
  <si>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</si>
  <si>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</si>
  <si>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</si>
  <si>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</si>
  <si>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</si>
  <si>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</si>
  <si>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</si>
  <si>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</si>
  <si>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</si>
  <si>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</si>
  <si>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</si>
  <si>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</si>
  <si>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</si>
  <si>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</si>
  <si>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</si>
  <si>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</si>
  <si>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</si>
  <si>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</si>
  <si>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</si>
  <si>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</si>
  <si>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</si>
  <si>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</si>
  <si>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</si>
  <si>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</si>
  <si>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</si>
  <si>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</si>
  <si>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</si>
  <si>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</si>
  <si>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</si>
  <si>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</si>
  <si>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</si>
  <si>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</si>
  <si>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</si>
  <si>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</si>
  <si>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</si>
  <si>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</si>
  <si>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</si>
  <si>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</si>
  <si>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</si>
  <si>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</si>
  <si>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</si>
  <si>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</si>
  <si>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</si>
  <si>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</si>
  <si>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</si>
  <si>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</si>
  <si>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</si>
  <si>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</si>
  <si>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</si>
  <si>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</si>
  <si>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</si>
  <si>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</si>
  <si>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</si>
  <si>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</si>
  <si>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</si>
  <si>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</si>
  <si>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</si>
  <si>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</si>
  <si>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</si>
  <si>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</si>
  <si>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</si>
  <si>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</si>
  <si>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</si>
  <si>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</si>
  <si>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</si>
  <si>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</si>
  <si>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</si>
  <si>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</si>
  <si>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</si>
  <si>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</si>
  <si>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</si>
  <si>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</si>
  <si>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</si>
  <si>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</si>
  <si>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</si>
  <si>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</si>
  <si>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</si>
  <si>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</si>
  <si>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</si>
  <si>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</si>
  <si>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</si>
  <si>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</si>
  <si>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</si>
  <si>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</si>
  <si>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</si>
  <si>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</si>
  <si>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</si>
  <si>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</si>
  <si>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</si>
  <si>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</si>
  <si>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</si>
  <si>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</si>
  <si>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</si>
  <si>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</si>
  <si>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</si>
  <si>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</si>
  <si>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</si>
  <si>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</si>
  <si>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</si>
  <si>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</si>
  <si>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</si>
  <si>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</si>
  <si>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</si>
  <si>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</si>
  <si>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</si>
  <si>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</si>
  <si>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</si>
  <si>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</si>
  <si>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</si>
  <si>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</si>
  <si>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</si>
  <si>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</si>
  <si>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</si>
  <si>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</si>
  <si>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</si>
  <si>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</si>
  <si>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</si>
  <si>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</si>
  <si>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</si>
  <si>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</si>
  <si>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</si>
  <si>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</si>
  <si>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</si>
  <si>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</si>
  <si>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</si>
  <si>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</si>
  <si>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</si>
  <si>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</si>
  <si>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</si>
  <si>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</si>
  <si>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</si>
  <si>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</si>
  <si>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</si>
  <si>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</si>
  <si>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</si>
  <si>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</si>
  <si>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</si>
  <si>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</si>
  <si>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</si>
  <si>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</si>
  <si>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</si>
  <si>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</si>
  <si>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</si>
  <si>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</si>
  <si>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</si>
  <si>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</si>
  <si>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</si>
  <si>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</si>
  <si>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</si>
  <si>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</si>
  <si>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</si>
  <si>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</si>
  <si>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</si>
  <si>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</si>
  <si>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</si>
  <si>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</si>
  <si>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</si>
  <si>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</si>
  <si>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</si>
  <si>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</si>
  <si>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</si>
  <si>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</si>
  <si>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</si>
  <si>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</si>
  <si>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</si>
  <si>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</si>
  <si>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</si>
  <si>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</si>
  <si>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</si>
  <si>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</si>
  <si>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</si>
  <si>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</si>
  <si>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</si>
  <si>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</si>
  <si>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</si>
  <si>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</si>
  <si>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</si>
  <si>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</si>
  <si>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</si>
  <si>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</si>
  <si>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</si>
  <si>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</si>
  <si>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</si>
  <si>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</si>
  <si>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</si>
  <si>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</si>
  <si>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</si>
  <si>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</si>
  <si>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</si>
  <si>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</si>
  <si>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</si>
  <si>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</si>
  <si>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</si>
  <si>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</si>
  <si>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</si>
  <si>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</si>
  <si>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</si>
  <si>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</si>
  <si>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</si>
  <si>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</si>
  <si>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</si>
  <si>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</si>
  <si>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</si>
  <si>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</si>
  <si>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</si>
  <si>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</si>
  <si>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</si>
  <si>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</si>
  <si>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</si>
  <si>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</si>
  <si>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</si>
  <si>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</si>
  <si>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</si>
  <si>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</si>
  <si>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</si>
  <si>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</si>
  <si>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</si>
  <si>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</si>
  <si>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</si>
  <si>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</si>
  <si>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</si>
  <si>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</si>
  <si>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</si>
  <si>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</si>
  <si>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</si>
  <si>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</si>
  <si>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</si>
  <si>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</si>
  <si>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</si>
  <si>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</si>
  <si>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</si>
  <si>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</si>
  <si>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</si>
  <si>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</si>
  <si>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</si>
  <si>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</si>
  <si>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</si>
  <si>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</si>
  <si>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</si>
  <si>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</si>
  <si>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</si>
  <si>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</si>
  <si>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</si>
  <si>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</si>
  <si>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</si>
  <si>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</si>
  <si>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</si>
  <si>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</si>
  <si>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</si>
  <si>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</si>
  <si>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</si>
  <si>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</si>
  <si>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</si>
  <si>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</si>
  <si>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</si>
  <si>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</si>
  <si>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</si>
  <si>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</si>
  <si>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</si>
  <si>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</si>
  <si>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</si>
  <si>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</si>
  <si>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</si>
  <si>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</si>
  <si>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</si>
  <si>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</si>
  <si>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</si>
  <si>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</si>
  <si>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</si>
  <si>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</si>
  <si>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</si>
  <si>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</si>
  <si>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</si>
  <si>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</si>
  <si>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</si>
  <si>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</si>
  <si>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</si>
  <si>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</si>
  <si>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</si>
  <si>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</si>
  <si>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</si>
  <si>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</si>
  <si>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</si>
  <si>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</si>
  <si>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</si>
  <si>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</si>
  <si>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</si>
  <si>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</si>
  <si>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</si>
  <si>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</si>
  <si>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</si>
  <si>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</si>
  <si>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</si>
  <si>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</si>
  <si>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</si>
  <si>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</si>
  <si>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</si>
  <si>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</si>
  <si>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</si>
  <si>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</si>
  <si>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</si>
  <si>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</si>
  <si>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</si>
  <si>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</si>
  <si>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</si>
  <si>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</si>
  <si>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</si>
  <si>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</si>
  <si>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</si>
  <si>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</si>
  <si>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</si>
  <si>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</si>
  <si>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</si>
  <si>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</si>
  <si>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</si>
  <si>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</si>
  <si>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</si>
  <si>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</si>
  <si>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</si>
  <si>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</si>
  <si>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</si>
  <si>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</si>
  <si>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</si>
  <si>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</si>
  <si>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</si>
  <si>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</si>
  <si>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</si>
  <si>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</si>
  <si>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</si>
  <si>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</si>
  <si>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</si>
  <si>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</si>
  <si>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</si>
  <si>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</si>
  <si>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</si>
  <si>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</si>
  <si>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</si>
  <si>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</si>
  <si>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</si>
  <si>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</si>
  <si>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</si>
  <si>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</si>
  <si>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</si>
  <si>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</si>
  <si>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</si>
  <si>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</si>
  <si>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</si>
  <si>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</si>
  <si>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</si>
  <si>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</si>
  <si>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</si>
  <si>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</si>
  <si>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</si>
  <si>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</si>
  <si>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</si>
  <si>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</si>
  <si>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</si>
  <si>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</si>
  <si>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</si>
  <si>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</si>
  <si>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</si>
  <si>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</si>
  <si>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</si>
  <si>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</si>
  <si>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</si>
  <si>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</si>
  <si>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</si>
  <si>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</si>
  <si>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</si>
  <si>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</si>
  <si>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</si>
  <si>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</si>
  <si>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</si>
  <si>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</si>
  <si>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</si>
  <si>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</si>
  <si>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</si>
  <si>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</si>
  <si>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</si>
  <si>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</si>
  <si>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</si>
  <si>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</si>
  <si>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</si>
  <si>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</si>
  <si>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</si>
  <si>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</si>
  <si>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</si>
  <si>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</si>
  <si>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</si>
  <si>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</si>
  <si>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</si>
  <si>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</si>
  <si>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</si>
  <si>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</si>
  <si>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</si>
  <si>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</si>
  <si>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</si>
  <si>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</si>
  <si>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</si>
  <si>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</si>
  <si>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</si>
  <si>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</si>
  <si>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</si>
  <si>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</si>
  <si>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</si>
  <si>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</si>
  <si>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</si>
  <si>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</si>
  <si>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</si>
  <si>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</si>
  <si>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</si>
  <si>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</si>
  <si>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</si>
  <si>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</si>
  <si>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</si>
  <si>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</si>
  <si>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</si>
  <si>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</si>
  <si>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</si>
  <si>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</si>
  <si>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</si>
  <si>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</si>
  <si>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</si>
  <si>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</si>
  <si>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</si>
  <si>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</si>
  <si>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</si>
  <si>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</si>
  <si>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</si>
  <si>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</si>
  <si>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</si>
  <si>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</si>
  <si>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</si>
  <si>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</si>
  <si>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</si>
  <si>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</si>
  <si>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</si>
  <si>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</si>
  <si>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</si>
  <si>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</si>
  <si>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</si>
  <si>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</si>
  <si>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</si>
  <si>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</si>
  <si>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</si>
  <si>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</si>
  <si>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</si>
  <si>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</si>
  <si>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</si>
  <si>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</si>
  <si>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</si>
  <si>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</si>
  <si>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</si>
  <si>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</si>
  <si>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</si>
  <si>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</si>
  <si>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</si>
  <si>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</si>
  <si>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</si>
  <si>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</si>
  <si>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</si>
  <si>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</si>
  <si>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</si>
  <si>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</si>
  <si>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</si>
  <si>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</si>
  <si>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</si>
  <si>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</si>
  <si>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</si>
  <si>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</si>
  <si>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</si>
  <si>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</si>
  <si>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</si>
  <si>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</si>
  <si>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</si>
  <si>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</si>
  <si>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</si>
  <si>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</si>
  <si>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</si>
  <si>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</si>
  <si>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</si>
  <si>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</si>
  <si>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</si>
  <si>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</si>
  <si>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</si>
  <si>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</si>
  <si>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</si>
  <si>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</si>
  <si>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</si>
  <si>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</si>
  <si>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</si>
  <si>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</si>
  <si>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</si>
  <si>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</si>
  <si>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</si>
  <si>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</si>
  <si>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</si>
  <si>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</si>
  <si>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</si>
  <si>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</si>
  <si>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</si>
  <si>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</si>
  <si>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</si>
  <si>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</si>
  <si>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</si>
  <si>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</si>
  <si>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</si>
  <si>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</si>
  <si>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</si>
  <si>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</si>
  <si>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</si>
  <si>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</si>
  <si>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</si>
  <si>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</si>
  <si>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</si>
  <si>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</si>
  <si>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</si>
  <si>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</si>
  <si>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</si>
  <si>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</si>
  <si>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</si>
  <si>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</si>
  <si>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</si>
  <si>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</si>
  <si>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</si>
  <si>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</si>
  <si>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</si>
  <si>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</si>
  <si>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</si>
  <si>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</si>
  <si>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</si>
  <si>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</si>
  <si>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</si>
  <si>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</si>
  <si>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</si>
  <si>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</si>
  <si>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</si>
  <si>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</si>
  <si>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</si>
  <si>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</si>
  <si>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</si>
  <si>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</si>
  <si>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</si>
  <si>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</si>
  <si>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</si>
  <si>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</si>
  <si>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</si>
  <si>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</si>
  <si>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</si>
  <si>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</si>
  <si>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</si>
  <si>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</si>
  <si>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</si>
  <si>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</si>
  <si>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</si>
  <si>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</si>
  <si>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</si>
  <si>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</si>
  <si>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</si>
  <si>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</si>
  <si>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</si>
  <si>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</si>
  <si>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</si>
  <si>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</si>
  <si>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</si>
  <si>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</si>
  <si>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</si>
  <si>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</si>
  <si>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</si>
  <si>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</si>
  <si>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</si>
  <si>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</si>
  <si>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</si>
  <si>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</si>
  <si>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</si>
  <si>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</si>
  <si>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</si>
  <si>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</si>
  <si>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</si>
  <si>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</si>
  <si>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</si>
  <si>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</si>
  <si>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</si>
  <si>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</si>
  <si>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</si>
  <si>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</si>
  <si>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</si>
  <si>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</si>
  <si>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</si>
  <si>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</si>
  <si>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</si>
  <si>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</si>
  <si>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</si>
  <si>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</si>
  <si>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</si>
  <si>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</si>
  <si>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</si>
  <si>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</si>
  <si>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</si>
  <si>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</si>
  <si>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</si>
  <si>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</si>
  <si>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</si>
  <si>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</si>
  <si>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</si>
  <si>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</si>
  <si>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</si>
  <si>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</si>
  <si>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</si>
  <si>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</si>
  <si>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</si>
  <si>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</si>
  <si>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</si>
  <si>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</si>
  <si>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</si>
  <si>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</si>
  <si>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</si>
  <si>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</si>
  <si>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</si>
  <si>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</si>
  <si>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</si>
  <si>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</si>
  <si>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</si>
  <si>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</si>
  <si>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</si>
  <si>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</si>
  <si>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</si>
  <si>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</si>
  <si>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</si>
  <si>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</si>
  <si>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</si>
  <si>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</si>
  <si>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</si>
  <si>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</si>
  <si>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</si>
  <si>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</si>
  <si>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</si>
  <si>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</si>
  <si>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</si>
  <si>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</si>
  <si>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</si>
  <si>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</si>
  <si>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</si>
  <si>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</si>
  <si>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</si>
  <si>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</si>
  <si>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</si>
  <si>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</si>
  <si>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</si>
  <si>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</si>
  <si>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</si>
  <si>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</si>
  <si>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</si>
  <si>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</si>
  <si>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</si>
  <si>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</si>
  <si>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</si>
  <si>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</si>
  <si>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</si>
  <si>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</si>
  <si>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</si>
  <si>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</si>
  <si>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</si>
  <si>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</si>
  <si>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</si>
  <si>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</si>
  <si>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</si>
  <si>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</si>
  <si>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</si>
  <si>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</si>
  <si>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</si>
  <si>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</si>
  <si>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</si>
  <si>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</si>
  <si>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</si>
  <si>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</si>
  <si>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</si>
  <si>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</si>
  <si>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</si>
  <si>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</si>
  <si>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</si>
  <si>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</si>
  <si>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</si>
  <si>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</si>
  <si>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</si>
  <si>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</si>
  <si>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</si>
  <si>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</si>
  <si>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</si>
  <si>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</si>
  <si>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</si>
  <si>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</si>
  <si>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</si>
  <si>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</si>
  <si>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</si>
  <si>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</si>
  <si>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</si>
  <si>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</si>
  <si>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</si>
  <si>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</si>
  <si>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</si>
  <si>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</si>
  <si>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</si>
  <si>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</si>
  <si>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</si>
  <si>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</si>
  <si>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</si>
  <si>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</si>
  <si>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</si>
  <si>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</si>
  <si>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</si>
  <si>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</si>
  <si>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</si>
  <si>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</si>
  <si>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</si>
  <si>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</si>
  <si>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</si>
  <si>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</si>
  <si>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</si>
  <si>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</si>
  <si>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</si>
  <si>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</si>
  <si>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</si>
  <si>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</si>
  <si>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</si>
  <si>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</si>
  <si>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</si>
  <si>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</si>
  <si>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</si>
  <si>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</si>
  <si>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</si>
  <si>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</si>
  <si>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</si>
  <si>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</si>
  <si>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</si>
  <si>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</si>
  <si>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</si>
  <si>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</si>
  <si>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</si>
  <si>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</si>
  <si>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</si>
  <si>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</si>
  <si>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</si>
  <si>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</si>
  <si>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</si>
  <si>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</si>
  <si>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</si>
  <si>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</si>
  <si>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</si>
  <si>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</si>
  <si>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</si>
  <si>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</si>
  <si>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</si>
  <si>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</si>
  <si>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</si>
  <si>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</si>
  <si>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</si>
  <si>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</si>
  <si>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</si>
  <si>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</si>
  <si>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</si>
  <si>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</si>
  <si>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</si>
  <si>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</si>
  <si>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</si>
  <si>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</si>
  <si>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</si>
  <si>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</si>
  <si>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</si>
  <si>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</si>
  <si>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</si>
  <si>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</si>
  <si>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</si>
  <si>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</si>
  <si>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</si>
  <si>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</si>
  <si>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</si>
  <si>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</si>
  <si>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</si>
  <si>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</si>
  <si>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</si>
  <si>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</si>
  <si>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</si>
  <si>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</si>
  <si>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</si>
  <si>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</si>
  <si>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</si>
  <si>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</si>
  <si>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</si>
  <si>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</si>
  <si>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</si>
  <si>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</si>
  <si>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</si>
  <si>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</si>
  <si>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</si>
  <si>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</si>
  <si>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</si>
  <si>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</si>
  <si>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</si>
  <si>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</si>
  <si>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</si>
  <si>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</si>
  <si>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</si>
  <si>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</si>
  <si>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</si>
  <si>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</si>
  <si>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</si>
  <si>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</si>
  <si>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</si>
  <si>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</si>
  <si>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</si>
  <si>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</si>
  <si>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</si>
  <si>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</si>
  <si>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</si>
  <si>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</si>
  <si>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</si>
  <si>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</si>
  <si>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</si>
  <si>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</si>
  <si>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</si>
  <si>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</si>
  <si>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</si>
  <si>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</si>
  <si>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</si>
  <si>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</si>
  <si>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</si>
  <si>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</si>
  <si>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</si>
  <si>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</si>
  <si>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</si>
  <si>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</si>
  <si>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</si>
  <si>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</si>
  <si>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</si>
  <si>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</si>
  <si>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</si>
  <si>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</si>
  <si>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</si>
  <si>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</si>
  <si>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</si>
  <si>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</si>
  <si>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</si>
  <si>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</si>
  <si>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</si>
  <si>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</si>
  <si>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</si>
  <si>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</si>
  <si>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</si>
  <si>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</si>
  <si>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</si>
  <si>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</si>
  <si>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</si>
  <si>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</si>
  <si>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</si>
  <si>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</si>
  <si>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</si>
  <si>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</si>
  <si>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</si>
  <si>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</si>
  <si>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</si>
  <si>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</si>
  <si>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</si>
  <si>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</si>
  <si>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</si>
  <si>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</si>
  <si>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</si>
  <si>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</si>
  <si>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</si>
  <si>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</si>
  <si>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</si>
  <si>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</si>
  <si>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</si>
  <si>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</si>
  <si>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</si>
  <si>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</si>
  <si>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</si>
  <si>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</si>
  <si>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</si>
  <si>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</si>
  <si>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</si>
  <si>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</si>
  <si>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</si>
  <si>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</si>
  <si>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</si>
  <si>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</si>
  <si>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</si>
  <si>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</si>
  <si>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</si>
  <si>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</si>
  <si>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</si>
  <si>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</si>
  <si>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</si>
  <si>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</si>
  <si>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</si>
  <si>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</si>
  <si>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</si>
  <si>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</si>
  <si>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</si>
  <si>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</si>
  <si>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</si>
  <si>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</si>
  <si>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</si>
  <si>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</si>
  <si>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</si>
  <si>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</si>
  <si>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</si>
  <si>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</si>
  <si>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</si>
  <si>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</si>
  <si>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</si>
  <si>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</si>
  <si>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</si>
  <si>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</si>
  <si>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</si>
  <si>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</si>
  <si>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</si>
  <si>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</si>
  <si>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</si>
  <si>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</si>
  <si>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</si>
  <si>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</si>
  <si>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</si>
  <si>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</si>
  <si>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</si>
  <si>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</si>
  <si>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</si>
  <si>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</si>
  <si>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</si>
  <si>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</si>
  <si>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</si>
  <si>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</si>
  <si>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</si>
  <si>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</si>
  <si>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</si>
  <si>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</si>
  <si>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</si>
  <si>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</si>
  <si>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</si>
  <si>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</si>
  <si>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</si>
  <si>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</si>
  <si>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</si>
  <si>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</si>
  <si>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</si>
  <si>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</si>
  <si>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</si>
  <si>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</si>
  <si>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</si>
  <si>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</si>
  <si>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</si>
  <si>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</si>
  <si>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</si>
  <si>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</si>
  <si>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</si>
  <si>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</si>
  <si>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</si>
  <si>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</si>
  <si>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</si>
  <si>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</si>
  <si>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</si>
  <si>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</si>
  <si>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</si>
  <si>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</si>
  <si>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</si>
  <si>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</si>
  <si>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</si>
  <si>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</si>
  <si>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</si>
  <si>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</si>
  <si>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</si>
  <si>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</si>
  <si>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</si>
  <si>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</si>
  <si>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</si>
  <si>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</si>
  <si>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</si>
  <si>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</si>
  <si>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</si>
  <si>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</si>
  <si>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</si>
  <si>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</si>
  <si>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</si>
  <si>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</si>
  <si>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</si>
  <si>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</si>
  <si>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</si>
  <si>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</si>
  <si>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</si>
  <si>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</si>
  <si>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</si>
  <si>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</si>
  <si>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</si>
  <si>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</si>
  <si>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</si>
  <si>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</si>
  <si>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</si>
  <si>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</si>
  <si>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</si>
  <si>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</si>
  <si>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</si>
  <si>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</si>
  <si>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</si>
  <si>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</si>
  <si>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</si>
  <si>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</si>
  <si>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</si>
  <si>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</si>
  <si>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</si>
  <si>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</si>
  <si>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</si>
  <si>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</si>
  <si>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</si>
  <si>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</si>
  <si>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</si>
  <si>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</si>
  <si>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</si>
  <si>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</si>
  <si>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</si>
  <si>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</si>
  <si>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</si>
  <si>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</si>
  <si>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</si>
  <si>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</si>
  <si>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</si>
  <si>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</si>
  <si>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</si>
  <si>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</si>
  <si>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</si>
  <si>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</si>
  <si>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</si>
  <si>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</si>
  <si>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</si>
  <si>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</si>
  <si>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</si>
  <si>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</si>
  <si>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</si>
  <si>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</si>
  <si>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</si>
  <si>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</si>
  <si>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</si>
  <si>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</si>
  <si>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</si>
  <si>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</si>
  <si>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</si>
  <si>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</si>
  <si>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</si>
  <si>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</si>
  <si>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</si>
  <si>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</si>
  <si>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</si>
  <si>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</si>
  <si>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</si>
  <si>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</si>
  <si>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</si>
  <si>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</si>
  <si>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</si>
  <si>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</si>
  <si>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</si>
  <si>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</si>
  <si>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</si>
  <si>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</si>
  <si>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</si>
  <si>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</si>
  <si>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</si>
  <si>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</si>
  <si>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</si>
  <si>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</si>
  <si>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</si>
  <si>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</si>
  <si>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</si>
  <si>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</si>
  <si>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</si>
  <si>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</si>
  <si>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</si>
  <si>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</si>
  <si>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</si>
  <si>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</si>
  <si>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</si>
  <si>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</si>
  <si>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</si>
  <si>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</si>
  <si>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</si>
  <si>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</si>
  <si>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</si>
  <si>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</si>
  <si>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</si>
  <si>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</si>
  <si>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</si>
  <si>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</si>
  <si>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</si>
  <si>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</si>
  <si>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</si>
  <si>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</si>
  <si>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</si>
  <si>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</si>
  <si>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</si>
  <si>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</si>
  <si>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</si>
  <si>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</si>
  <si>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</si>
  <si>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</si>
  <si>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</si>
  <si>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</si>
  <si>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</si>
  <si>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</si>
  <si>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</si>
  <si>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</si>
  <si>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</si>
  <si>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</si>
  <si>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</si>
  <si>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</si>
  <si>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</si>
  <si>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</si>
  <si>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</si>
  <si>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</si>
  <si>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</si>
  <si>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</si>
  <si>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</si>
  <si>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</si>
  <si>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</si>
  <si>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</si>
  <si>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</si>
  <si>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</si>
  <si>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</si>
  <si>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</si>
  <si>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</si>
  <si>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</si>
  <si>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</si>
  <si>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</si>
  <si>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</si>
  <si>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</si>
  <si>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</si>
  <si>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</si>
  <si>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</si>
  <si>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</si>
  <si>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</si>
  <si>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</si>
  <si>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</si>
  <si>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</si>
  <si>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</si>
  <si>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</si>
  <si>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</si>
  <si>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</si>
  <si>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</si>
  <si>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</si>
  <si>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</si>
  <si>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</si>
  <si>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</si>
  <si>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</si>
  <si>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</si>
  <si>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</si>
  <si>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</si>
  <si>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</si>
  <si>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</si>
  <si>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</si>
  <si>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</si>
  <si>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</si>
  <si>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</si>
  <si>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</si>
  <si>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</si>
  <si>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</si>
  <si>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</si>
  <si>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</si>
  <si>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</si>
  <si>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</si>
  <si>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</si>
  <si>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</si>
  <si>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</si>
  <si>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</si>
  <si>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</si>
  <si>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</si>
  <si>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</si>
  <si>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</si>
  <si>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</si>
  <si>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</si>
  <si>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</si>
  <si>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</si>
  <si>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</si>
  <si>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</si>
  <si>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</si>
  <si>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</si>
  <si>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</si>
  <si>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</si>
  <si>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</si>
  <si>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</si>
  <si>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</si>
  <si>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</si>
  <si>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</si>
  <si>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</si>
  <si>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</si>
  <si>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</si>
  <si>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</si>
  <si>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</si>
  <si>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</si>
  <si>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</si>
  <si>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</si>
  <si>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</si>
  <si>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</si>
  <si>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</si>
  <si>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</si>
  <si>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</si>
  <si>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</si>
  <si>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</si>
  <si>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</si>
  <si>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</si>
  <si>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</si>
  <si>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</si>
  <si>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</si>
  <si>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</si>
  <si>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</si>
  <si>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</si>
  <si>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</si>
  <si>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</si>
  <si>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</si>
  <si>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</si>
  <si>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</si>
  <si>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</si>
  <si>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</si>
  <si>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</si>
  <si>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</si>
  <si>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</si>
  <si>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</si>
  <si>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</si>
  <si>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</si>
  <si>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</si>
  <si>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</si>
  <si>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</si>
  <si>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</si>
  <si>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</si>
  <si>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</si>
  <si>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</si>
  <si>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</si>
  <si>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</si>
  <si>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</si>
  <si>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</si>
  <si>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</si>
  <si>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</si>
  <si>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</si>
  <si>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</si>
  <si>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</si>
  <si>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</si>
  <si>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</si>
  <si>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</si>
  <si>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</si>
  <si>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</si>
  <si>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</si>
  <si>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</si>
  <si>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</si>
  <si>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</si>
  <si>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</si>
  <si>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</si>
  <si>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</si>
  <si>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</si>
  <si>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</si>
  <si>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</si>
  <si>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</si>
  <si>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</si>
  <si>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</si>
  <si>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</si>
  <si>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</si>
  <si>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</si>
  <si>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</si>
  <si>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</si>
  <si>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</si>
  <si>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</si>
  <si>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</si>
  <si>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</si>
  <si>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</si>
  <si>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</si>
  <si>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</si>
  <si>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</si>
  <si>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</si>
  <si>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</si>
  <si>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</si>
  <si>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</si>
  <si>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</si>
  <si>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</si>
  <si>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</si>
  <si>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</si>
  <si>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</si>
  <si>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</si>
  <si>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</si>
  <si>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</si>
  <si>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</si>
  <si>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</si>
  <si>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</si>
  <si>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</si>
  <si>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</si>
  <si>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</si>
  <si>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</si>
  <si>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</si>
  <si>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</si>
  <si>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</si>
  <si>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</si>
  <si>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</si>
  <si>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</si>
  <si>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</si>
  <si>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</si>
  <si>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</si>
  <si>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</si>
  <si>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</si>
  <si>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</si>
  <si>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</si>
  <si>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</si>
  <si>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</si>
  <si>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</si>
  <si>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</si>
  <si>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</si>
  <si>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</si>
  <si>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</si>
  <si>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</si>
  <si>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</si>
  <si>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</si>
  <si>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</si>
  <si>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</si>
  <si>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</si>
  <si>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</si>
  <si>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</si>
  <si>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</si>
  <si>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</si>
  <si>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</si>
  <si>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</si>
  <si>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</si>
  <si>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</si>
  <si>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</si>
  <si>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</si>
  <si>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</si>
  <si>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</si>
  <si>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</si>
  <si>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</si>
  <si>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</si>
  <si>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</si>
  <si>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</si>
  <si>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</si>
  <si>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</si>
  <si>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</si>
  <si>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</si>
  <si>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</si>
  <si>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</si>
  <si>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</si>
  <si>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</si>
  <si>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</si>
  <si>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</si>
  <si>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</si>
  <si>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</si>
  <si>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</si>
  <si>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</si>
  <si>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</si>
  <si>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</si>
  <si>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</si>
  <si>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</si>
  <si>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</si>
  <si>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</si>
  <si>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</si>
  <si>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</si>
  <si>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</si>
  <si>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</si>
  <si>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</si>
  <si>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</si>
  <si>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</si>
  <si>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</si>
  <si>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</si>
  <si>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</si>
  <si>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</si>
  <si>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</si>
  <si>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</si>
  <si>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</si>
  <si>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</si>
  <si>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</si>
  <si>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</si>
  <si>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</si>
  <si>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</si>
  <si>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</si>
  <si>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</si>
  <si>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</si>
  <si>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</si>
  <si>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</si>
  <si>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</si>
  <si>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</si>
  <si>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</si>
  <si>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</si>
  <si>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</si>
  <si>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</si>
  <si>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</si>
  <si>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</si>
  <si>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</si>
  <si>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</si>
  <si>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</si>
  <si>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</si>
  <si>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</si>
  <si>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</si>
  <si>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</si>
  <si>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</si>
  <si>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</si>
  <si>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</si>
  <si>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</si>
  <si>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</si>
  <si>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</si>
  <si>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</si>
  <si>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</si>
  <si>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</si>
  <si>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</si>
  <si>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</si>
  <si>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</si>
  <si>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</si>
  <si>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</si>
  <si>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</si>
  <si>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</si>
  <si>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</si>
  <si>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</si>
  <si>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</si>
  <si>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</si>
  <si>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</si>
  <si>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</si>
  <si>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</si>
  <si>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</si>
  <si>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</si>
  <si>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</si>
  <si>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</si>
  <si>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</si>
  <si>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</si>
  <si>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</si>
  <si>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</si>
  <si>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</si>
  <si>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</si>
  <si>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</si>
  <si>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</si>
  <si>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</si>
  <si>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</si>
  <si>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</si>
  <si>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</si>
  <si>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</si>
  <si>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</si>
  <si>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</si>
  <si>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</si>
  <si>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</si>
  <si>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</si>
  <si>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</si>
  <si>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</si>
  <si>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</si>
  <si>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</si>
  <si>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</si>
  <si>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</si>
  <si>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</si>
  <si>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</si>
  <si>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</si>
  <si>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</si>
  <si>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</si>
  <si>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</si>
  <si>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</si>
  <si>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</si>
  <si>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</si>
  <si>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</si>
  <si>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</si>
  <si>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</si>
  <si>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</si>
  <si>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</si>
  <si>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</si>
  <si>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</si>
  <si>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</si>
  <si>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</si>
  <si>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</si>
  <si>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</si>
  <si>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</si>
  <si>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</si>
  <si>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</si>
  <si>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</si>
  <si>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</si>
  <si>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</si>
  <si>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</si>
  <si>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</si>
  <si>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</si>
  <si>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</si>
  <si>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</si>
  <si>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</si>
  <si>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</si>
  <si>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</si>
  <si>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</si>
  <si>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</si>
  <si>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</si>
  <si>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</si>
  <si>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</si>
  <si>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</si>
  <si>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</si>
  <si>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</si>
  <si>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</si>
  <si>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</si>
  <si>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</si>
  <si>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</si>
  <si>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</si>
  <si>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</si>
  <si>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</si>
  <si>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</si>
  <si>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</si>
  <si>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</si>
  <si>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</si>
  <si>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</si>
  <si>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</si>
  <si>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</si>
  <si>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</si>
  <si>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</si>
  <si>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</si>
  <si>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</si>
  <si>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</si>
  <si>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</si>
  <si>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</si>
  <si>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</si>
  <si>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</si>
  <si>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</si>
  <si>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</si>
  <si>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</si>
  <si>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</si>
  <si>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</si>
  <si>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</si>
  <si>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</si>
  <si>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</si>
  <si>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</si>
  <si>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</si>
  <si>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</si>
  <si>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</si>
  <si>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</si>
  <si>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</si>
  <si>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</si>
  <si>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</si>
  <si>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</si>
  <si>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</si>
  <si>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</si>
  <si>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</si>
  <si>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</si>
  <si>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</si>
  <si>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</si>
  <si>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</si>
  <si>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</si>
  <si>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</si>
  <si>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</si>
  <si>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</si>
  <si>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</si>
  <si>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</si>
  <si>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</si>
  <si>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</si>
  <si>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</si>
  <si>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</si>
  <si>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</si>
  <si>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</si>
  <si>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</si>
  <si>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</si>
  <si>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</si>
  <si>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</si>
  <si>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</si>
  <si>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</si>
  <si>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</si>
  <si>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</si>
  <si>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</si>
  <si>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</si>
  <si>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</si>
  <si>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</si>
  <si>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</si>
  <si>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</si>
  <si>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</si>
  <si>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</si>
  <si>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</si>
  <si>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</si>
  <si>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</si>
  <si>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</si>
  <si>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</si>
  <si>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</si>
  <si>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</si>
  <si>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</si>
  <si>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</si>
  <si>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</si>
  <si>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</si>
  <si>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</si>
  <si>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</si>
  <si>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</si>
  <si>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</si>
  <si>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</si>
  <si>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</si>
  <si>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</si>
  <si>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</si>
  <si>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</si>
  <si>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</si>
  <si>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</si>
  <si>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</si>
  <si>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</si>
  <si>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</si>
  <si>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</si>
  <si>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</si>
  <si>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</si>
  <si>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</si>
  <si>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</si>
  <si>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</si>
  <si>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</si>
  <si>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</si>
  <si>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</si>
  <si>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</si>
  <si>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</si>
  <si>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</si>
  <si>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</si>
  <si>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</si>
  <si>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</si>
  <si>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</si>
  <si>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</si>
  <si>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</si>
  <si>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</si>
  <si>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</si>
  <si>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</si>
  <si>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</si>
  <si>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</si>
  <si>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</si>
  <si>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</si>
  <si>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</si>
  <si>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</si>
  <si>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</si>
  <si>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</si>
  <si>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</si>
  <si>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</si>
  <si>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</si>
  <si>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</si>
  <si>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</si>
  <si>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</si>
  <si>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</si>
  <si>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</si>
  <si>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</si>
  <si>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</si>
  <si>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</si>
  <si>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</si>
  <si>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</si>
  <si>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</si>
  <si>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</si>
  <si>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</si>
  <si>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</si>
  <si>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</si>
  <si>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</si>
  <si>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</si>
  <si>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</si>
  <si>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</si>
  <si>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</si>
  <si>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</si>
  <si>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</si>
  <si>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</si>
  <si>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</si>
  <si>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</si>
  <si>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</si>
  <si>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</si>
  <si>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</si>
  <si>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</si>
  <si>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</si>
  <si>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</si>
  <si>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</si>
  <si>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</si>
  <si>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</si>
  <si>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</si>
  <si>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</si>
  <si>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</si>
  <si>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</si>
  <si>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</si>
  <si>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</si>
  <si>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</si>
  <si>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</si>
  <si>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</si>
  <si>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</si>
  <si>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</si>
  <si>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</si>
  <si>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</si>
  <si>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</si>
  <si>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</si>
  <si>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</si>
  <si>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</si>
  <si>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</si>
  <si>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</si>
  <si>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</si>
  <si>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</si>
  <si>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</si>
  <si>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</si>
  <si>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</si>
  <si>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</si>
  <si>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</si>
  <si>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</si>
  <si>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</si>
  <si>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</si>
  <si>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</si>
  <si>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</si>
  <si>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</si>
  <si>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</si>
  <si>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</si>
  <si>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</si>
  <si>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</si>
  <si>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</si>
  <si>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</si>
  <si>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</si>
  <si>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</si>
  <si>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</si>
  <si>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</si>
  <si>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</si>
  <si>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</si>
  <si>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</si>
  <si>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</si>
  <si>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</si>
  <si>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</si>
  <si>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</si>
  <si>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</si>
  <si>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</si>
  <si>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</si>
  <si>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</si>
  <si>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</si>
  <si>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</si>
  <si>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</si>
  <si>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</si>
  <si>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</si>
  <si>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</si>
  <si>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</si>
  <si>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</si>
  <si>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</si>
  <si>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</si>
  <si>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</si>
  <si>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</si>
  <si>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</si>
  <si>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</si>
  <si>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</si>
  <si>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</si>
  <si>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</si>
  <si>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</si>
  <si>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</si>
  <si>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</si>
  <si>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</si>
  <si>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</si>
  <si>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</si>
  <si>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</si>
  <si>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</si>
  <si>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</si>
  <si>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</si>
  <si>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</si>
  <si>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</si>
  <si>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</si>
  <si>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</si>
  <si>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</si>
  <si>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</si>
  <si>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</si>
  <si>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</si>
  <si>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</si>
  <si>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</si>
  <si>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</si>
  <si>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</si>
  <si>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</si>
  <si>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</si>
  <si>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</si>
  <si>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</si>
  <si>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</si>
  <si>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</si>
  <si>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</si>
  <si>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</si>
  <si>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</si>
  <si>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</si>
  <si>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</si>
  <si>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</si>
  <si>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</si>
  <si>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</si>
  <si>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</si>
  <si>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</si>
  <si>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</si>
  <si>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</si>
  <si>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</si>
  <si>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</si>
  <si>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</si>
  <si>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</si>
  <si>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</si>
  <si>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</si>
  <si>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</si>
  <si>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</si>
  <si>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</si>
  <si>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</si>
  <si>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</si>
  <si>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</si>
  <si>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</si>
  <si>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</si>
  <si>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</si>
  <si>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</si>
  <si>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</si>
  <si>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</si>
  <si>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</si>
  <si>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</si>
  <si>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</si>
  <si>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</si>
  <si>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</si>
  <si>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</si>
  <si>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</si>
  <si>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</si>
  <si>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</si>
  <si>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</si>
  <si>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</si>
  <si>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</si>
  <si>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</si>
  <si>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</si>
  <si>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</si>
  <si>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</si>
  <si>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</si>
  <si>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</si>
  <si>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</si>
  <si>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</si>
  <si>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</si>
  <si>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</si>
  <si>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</si>
  <si>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</si>
  <si>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</si>
  <si>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</si>
  <si>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</si>
  <si>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</si>
  <si>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</si>
  <si>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</si>
  <si>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</si>
  <si>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</si>
  <si>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</si>
  <si>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</si>
  <si>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</si>
  <si>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</si>
  <si>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</si>
  <si>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</si>
  <si>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</si>
  <si>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</si>
  <si>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</si>
  <si>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</si>
  <si>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</si>
  <si>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</si>
  <si>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</si>
  <si>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</si>
  <si>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</si>
  <si>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</si>
  <si>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</si>
  <si>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</si>
  <si>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</si>
  <si>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</si>
  <si>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</si>
  <si>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</si>
  <si>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</si>
  <si>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</si>
  <si>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</si>
  <si>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</si>
  <si>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</si>
  <si>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</si>
  <si>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</si>
  <si>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</si>
  <si>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</si>
  <si>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</si>
  <si>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</si>
  <si>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</si>
  <si>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</si>
  <si>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</si>
  <si>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</si>
  <si>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</si>
  <si>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</si>
  <si>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</si>
  <si>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</si>
  <si>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</si>
  <si>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</si>
  <si>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</si>
  <si>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</si>
  <si>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</si>
  <si>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</si>
  <si>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</si>
  <si>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</si>
  <si>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</si>
  <si>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</si>
  <si>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</si>
  <si>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</si>
  <si>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</si>
  <si>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</si>
  <si>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</si>
  <si>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</si>
  <si>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</si>
  <si>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</si>
  <si>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</si>
  <si>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</si>
  <si>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</si>
  <si>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</si>
  <si>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</si>
  <si>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</si>
  <si>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</si>
  <si>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</si>
  <si>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</si>
  <si>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</si>
  <si>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</si>
  <si>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</si>
  <si>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</si>
  <si>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</si>
  <si>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</si>
  <si>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</si>
  <si>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</si>
  <si>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</si>
  <si>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</si>
  <si>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</si>
  <si>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</si>
  <si>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</si>
  <si>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</si>
  <si>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</si>
  <si>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</si>
  <si>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</si>
  <si>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</si>
  <si>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</si>
  <si>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</si>
  <si>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</si>
  <si>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</si>
  <si>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</si>
  <si>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</si>
  <si>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</si>
  <si>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</si>
  <si>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</si>
  <si>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</si>
  <si>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</si>
  <si>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</si>
  <si>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</si>
  <si>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</si>
  <si>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</si>
  <si>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</si>
  <si>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</si>
  <si>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</si>
  <si>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</si>
  <si>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</si>
  <si>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</si>
  <si>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</si>
  <si>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</si>
  <si>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</si>
  <si>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</si>
  <si>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</si>
  <si>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</si>
  <si>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</si>
  <si>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</si>
  <si>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</si>
  <si>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</si>
  <si>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</si>
  <si>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</si>
  <si>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</si>
  <si>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</si>
  <si>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</si>
  <si>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</si>
  <si>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</si>
  <si>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</si>
  <si>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</si>
  <si>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</si>
  <si>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</si>
  <si>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</si>
  <si>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</si>
  <si>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</si>
  <si>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</si>
  <si>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</si>
  <si>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</si>
  <si>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</si>
  <si>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</si>
  <si>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</si>
  <si>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</si>
  <si>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</si>
  <si>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</si>
  <si>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</si>
  <si>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</si>
  <si>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</si>
  <si>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</si>
  <si>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</si>
  <si>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</si>
  <si>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</si>
  <si>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</si>
  <si>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</si>
  <si>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</si>
  <si>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</si>
  <si>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</si>
  <si>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</si>
  <si>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</si>
  <si>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</si>
  <si>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</si>
  <si>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</si>
  <si>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</si>
  <si>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</si>
  <si>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</si>
  <si>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</si>
  <si>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</si>
  <si>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</si>
  <si>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</si>
  <si>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</si>
  <si>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</si>
  <si>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</si>
  <si>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</si>
  <si>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</si>
  <si>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</si>
  <si>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</si>
  <si>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</si>
  <si>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</si>
  <si>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</si>
  <si>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</si>
  <si>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</si>
  <si>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</si>
  <si>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</si>
  <si>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</si>
  <si>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</si>
  <si>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</si>
  <si>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</si>
  <si>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</si>
  <si>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</si>
  <si>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</si>
  <si>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</si>
  <si>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</si>
  <si>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</si>
  <si>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</si>
  <si>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</si>
  <si>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</si>
  <si>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</si>
  <si>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</si>
  <si>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</si>
  <si>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</si>
  <si>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</si>
  <si>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</si>
  <si>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</si>
  <si>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</si>
  <si>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</si>
  <si>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</si>
  <si>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</si>
  <si>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</si>
  <si>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</si>
  <si>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</si>
  <si>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</si>
  <si>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</si>
  <si>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</si>
  <si>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</si>
  <si>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</si>
  <si>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</si>
  <si>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</si>
  <si>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</si>
  <si>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</si>
  <si>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</si>
  <si>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</si>
  <si>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</si>
  <si>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</si>
  <si>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</si>
  <si>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</si>
  <si>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</si>
  <si>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</si>
  <si>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</si>
  <si>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</si>
  <si>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</si>
  <si>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</si>
  <si>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</si>
  <si>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</si>
  <si>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</si>
  <si>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</si>
  <si>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</si>
  <si>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</si>
  <si>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</si>
  <si>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</si>
  <si>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</si>
  <si>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</si>
  <si>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</si>
  <si>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</si>
  <si>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</si>
  <si>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</si>
  <si>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</si>
  <si>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</si>
  <si>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</si>
  <si>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</si>
  <si>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</si>
  <si>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</si>
  <si>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</si>
  <si>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</si>
  <si>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</si>
  <si>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</si>
  <si>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</si>
  <si>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</si>
  <si>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</si>
  <si>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</si>
  <si>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</si>
  <si>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</si>
  <si>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</si>
  <si>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</si>
  <si>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</si>
  <si>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</si>
  <si>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</si>
  <si>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</si>
  <si>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</si>
  <si>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</si>
  <si>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</si>
  <si>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</si>
  <si>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</si>
  <si>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</si>
  <si>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</si>
  <si>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</si>
  <si>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</si>
  <si>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</si>
  <si>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</si>
  <si>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</si>
  <si>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</si>
  <si>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</si>
  <si>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</si>
  <si>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</si>
  <si>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</si>
  <si>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</si>
  <si>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</si>
  <si>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</si>
  <si>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</si>
  <si>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</si>
  <si>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</si>
  <si>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</si>
  <si>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</si>
  <si>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</si>
  <si>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</si>
  <si>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</si>
  <si>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</si>
  <si>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</si>
  <si>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</si>
  <si>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</si>
  <si>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</si>
  <si>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</si>
  <si>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</si>
  <si>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</si>
  <si>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</si>
  <si>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</si>
  <si>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</si>
  <si>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</si>
  <si>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</si>
  <si>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</si>
  <si>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</si>
  <si>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</si>
  <si>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</si>
  <si>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</si>
  <si>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</si>
  <si>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</si>
  <si>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</si>
  <si>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</si>
  <si>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</si>
  <si>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</si>
  <si>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</si>
  <si>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</si>
  <si>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</si>
  <si>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</si>
  <si>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</si>
  <si>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</si>
  <si>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</si>
  <si>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</si>
  <si>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</si>
  <si>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</si>
  <si>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</si>
  <si>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</si>
  <si>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</si>
  <si>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</si>
  <si>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</si>
  <si>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</si>
  <si>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</si>
  <si>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</si>
  <si>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</si>
  <si>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</si>
  <si>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</si>
  <si>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</si>
  <si>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</si>
  <si>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</si>
  <si>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</si>
  <si>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</si>
  <si>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</si>
  <si>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</si>
  <si>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</si>
  <si>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</si>
  <si>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</si>
  <si>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</si>
  <si>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</si>
  <si>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</si>
  <si>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</si>
  <si>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</si>
  <si>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</si>
  <si>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</si>
  <si>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</si>
  <si>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</si>
  <si>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</si>
  <si>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</si>
  <si>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</si>
  <si>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</si>
  <si>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</si>
  <si>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</si>
  <si>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</si>
  <si>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</si>
  <si>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</si>
  <si>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</si>
  <si>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</si>
  <si>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</si>
  <si>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</si>
  <si>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</si>
  <si>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</si>
  <si>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</si>
  <si>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</si>
  <si>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</si>
  <si>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</si>
  <si>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</si>
  <si>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</si>
  <si>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</si>
  <si>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</si>
  <si>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</si>
  <si>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</si>
  <si>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</si>
  <si>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</si>
  <si>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</si>
  <si>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</si>
  <si>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</si>
  <si>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</si>
  <si>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</si>
  <si>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</si>
  <si>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</si>
  <si>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</si>
  <si>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</si>
  <si>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</si>
  <si>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</si>
  <si>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</si>
  <si>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</si>
  <si>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</si>
  <si>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</si>
  <si>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</si>
  <si>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</si>
  <si>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</si>
  <si>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</si>
  <si>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</si>
  <si>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</si>
  <si>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</si>
  <si>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</si>
  <si>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</si>
  <si>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</si>
  <si>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</si>
  <si>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</si>
  <si>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</si>
  <si>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</si>
  <si>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</si>
  <si>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</si>
  <si>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</si>
  <si>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</si>
  <si>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</si>
  <si>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</si>
  <si>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</si>
  <si>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</si>
  <si>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</si>
  <si>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</si>
  <si>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</si>
  <si>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</si>
  <si>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</si>
  <si>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</si>
  <si>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</si>
  <si>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</si>
  <si>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</si>
  <si>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</si>
  <si>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</si>
  <si>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</si>
  <si>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</si>
  <si>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</si>
  <si>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</si>
  <si>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</si>
  <si>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</si>
  <si>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</si>
  <si>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</si>
  <si>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</si>
  <si>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</si>
  <si>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</si>
  <si>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</si>
  <si>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</si>
  <si>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</si>
  <si>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</si>
  <si>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</si>
  <si>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</si>
  <si>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</si>
  <si>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</si>
  <si>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</si>
  <si>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</si>
  <si>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</si>
  <si>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</si>
  <si>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</si>
  <si>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</si>
  <si>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</si>
  <si>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</si>
  <si>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</si>
  <si>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</si>
  <si>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</si>
  <si>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</si>
  <si>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</si>
  <si>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</si>
  <si>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</si>
  <si>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</si>
  <si>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</si>
  <si>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</si>
  <si>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</si>
  <si>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</si>
  <si>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</si>
  <si>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</si>
  <si>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</si>
  <si>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</si>
  <si>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</si>
  <si>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</si>
  <si>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</si>
  <si>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</si>
  <si>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</si>
  <si>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</si>
  <si>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</si>
  <si>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</si>
  <si>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</si>
  <si>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</si>
  <si>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</si>
  <si>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</si>
  <si>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</si>
  <si>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</si>
  <si>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</si>
  <si>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</si>
  <si>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</si>
  <si>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</si>
  <si>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</si>
  <si>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</si>
  <si>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</si>
  <si>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</si>
  <si>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</si>
  <si>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</si>
  <si>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</si>
  <si>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</si>
  <si>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</si>
  <si>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</si>
  <si>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</si>
  <si>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</si>
  <si>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</si>
  <si>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</si>
  <si>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</si>
  <si>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</si>
  <si>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</si>
  <si>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</si>
  <si>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</si>
  <si>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</si>
  <si>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</si>
  <si>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</si>
  <si>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</si>
  <si>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</si>
  <si>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</si>
  <si>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</si>
  <si>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</si>
  <si>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</si>
  <si>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</si>
  <si>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</si>
  <si>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</si>
  <si>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</si>
  <si>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</si>
  <si>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</si>
  <si>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</si>
  <si>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</si>
  <si>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</si>
  <si>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</si>
  <si>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</si>
  <si>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</si>
  <si>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</si>
  <si>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</si>
  <si>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</si>
  <si>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</si>
  <si>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</si>
  <si>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</si>
  <si>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</si>
  <si>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</si>
  <si>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</si>
  <si>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</si>
  <si>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</si>
  <si>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</si>
  <si>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</si>
  <si>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</si>
  <si>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</si>
  <si>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</si>
  <si>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</si>
  <si>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</si>
  <si>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</si>
  <si>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</si>
  <si>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</si>
  <si>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</si>
  <si>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</si>
  <si>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</si>
  <si>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</si>
  <si>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</si>
  <si>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</si>
  <si>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</si>
  <si>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</si>
  <si>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</si>
  <si>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</si>
  <si>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</si>
  <si>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</si>
  <si>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</si>
  <si>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</si>
  <si>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</si>
  <si>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</si>
  <si>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</si>
  <si>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</si>
  <si>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</si>
  <si>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</si>
  <si>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</si>
  <si>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</si>
  <si>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</si>
  <si>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</si>
  <si>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</si>
  <si>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</si>
  <si>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</si>
  <si>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</si>
  <si>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</si>
  <si>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</si>
  <si>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</si>
  <si>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</si>
  <si>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</si>
  <si>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</si>
  <si>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</si>
  <si>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</si>
  <si>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</si>
  <si>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</si>
  <si>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</si>
  <si>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</si>
  <si>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</si>
  <si>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</si>
  <si>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</si>
  <si>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</si>
  <si>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</si>
  <si>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</si>
  <si>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</si>
  <si>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</si>
  <si>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</si>
  <si>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</si>
  <si>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</si>
  <si>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</si>
  <si>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</si>
  <si>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</si>
  <si>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</si>
  <si>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</si>
  <si>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</si>
  <si>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</si>
  <si>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</si>
  <si>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</si>
  <si>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</si>
  <si>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</si>
  <si>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</si>
  <si>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</si>
  <si>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</si>
  <si>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</si>
  <si>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</si>
  <si>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</si>
  <si>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</si>
  <si>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</si>
  <si>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</si>
  <si>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</si>
  <si>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</si>
  <si>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</si>
  <si>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</si>
  <si>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</si>
  <si>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</si>
  <si>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</si>
  <si>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</si>
  <si>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</si>
  <si>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</si>
  <si>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</si>
  <si>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</si>
  <si>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</si>
  <si>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</si>
  <si>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</si>
  <si>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</si>
  <si>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</si>
  <si>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</si>
  <si>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</si>
  <si>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</si>
  <si>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</si>
  <si>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</si>
  <si>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</si>
  <si>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</si>
  <si>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</si>
  <si>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</si>
  <si>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</si>
  <si>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</si>
  <si>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</si>
  <si>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</si>
  <si>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</si>
  <si>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</si>
  <si>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</si>
  <si>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</si>
  <si>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</si>
  <si>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</si>
  <si>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</si>
  <si>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</si>
  <si>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</si>
  <si>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</si>
  <si>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</si>
  <si>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</si>
  <si>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</si>
  <si>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</si>
  <si>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</si>
  <si>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</si>
  <si>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</si>
  <si>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</si>
  <si>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</si>
  <si>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</si>
  <si>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</si>
  <si>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</si>
  <si>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</si>
  <si>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</si>
  <si>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</si>
  <si>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</si>
  <si>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</si>
  <si>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</si>
  <si>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</si>
  <si>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</si>
  <si>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</si>
  <si>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</si>
  <si>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</si>
  <si>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</si>
  <si>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</si>
  <si>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</si>
  <si>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</si>
  <si>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</si>
  <si>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</si>
  <si>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</si>
  <si>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</si>
  <si>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</si>
  <si>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</si>
  <si>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</si>
  <si>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</si>
  <si>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</si>
  <si>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</si>
  <si>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</si>
  <si>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</si>
  <si>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</si>
  <si>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</si>
  <si>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</si>
  <si>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</si>
  <si>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</si>
  <si>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</si>
  <si>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</si>
  <si>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</si>
  <si>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</si>
  <si>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</si>
  <si>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</si>
  <si>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</si>
  <si>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</si>
  <si>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</si>
  <si>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</si>
  <si>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</si>
  <si>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</si>
  <si>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</si>
  <si>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</si>
  <si>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</si>
  <si>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</si>
  <si>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</si>
  <si>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</si>
  <si>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</si>
  <si>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</si>
  <si>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</si>
  <si>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</si>
  <si>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</si>
  <si>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</si>
  <si>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</si>
  <si>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</si>
  <si>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</si>
  <si>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</si>
  <si>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</si>
  <si>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</si>
  <si>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</si>
  <si>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</si>
  <si>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</si>
  <si>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</si>
  <si>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</si>
  <si>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</si>
  <si>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</si>
  <si>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</si>
  <si>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</si>
  <si>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</si>
  <si>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</si>
  <si>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</si>
  <si>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</si>
  <si>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</si>
  <si>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</si>
  <si>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</si>
  <si>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</si>
  <si>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</si>
  <si>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</si>
  <si>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</si>
  <si>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</si>
  <si>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</si>
  <si>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</si>
  <si>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</si>
  <si>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</si>
  <si>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</si>
  <si>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</si>
  <si>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</si>
  <si>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</si>
  <si>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</si>
  <si>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</si>
  <si>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</si>
  <si>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</si>
  <si>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</si>
  <si>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</si>
  <si>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</si>
  <si>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</si>
  <si>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</si>
  <si>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</si>
  <si>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</si>
  <si>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</si>
  <si>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</si>
  <si>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</si>
  <si>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</si>
  <si>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</si>
  <si>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</si>
  <si>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</si>
  <si>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</si>
  <si>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</si>
  <si>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</si>
  <si>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</si>
  <si>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</si>
  <si>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</si>
  <si>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</si>
  <si>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</si>
  <si>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</si>
  <si>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</si>
  <si>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</si>
  <si>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</si>
  <si>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</si>
  <si>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</si>
  <si>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</si>
  <si>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</si>
  <si>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</si>
  <si>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</si>
  <si>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</si>
  <si>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</si>
  <si>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</si>
  <si>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</si>
  <si>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</si>
  <si>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</si>
  <si>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</si>
  <si>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</si>
  <si>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</si>
  <si>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</si>
  <si>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</si>
  <si>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</si>
  <si>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</si>
  <si>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</si>
  <si>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</si>
  <si>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</si>
  <si>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</si>
  <si>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</si>
  <si>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</si>
  <si>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</si>
  <si>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</si>
  <si>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</si>
  <si>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</si>
  <si>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</si>
  <si>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</si>
  <si>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</si>
  <si>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</si>
  <si>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</si>
  <si>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</si>
  <si>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</si>
  <si>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</si>
  <si>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</si>
  <si>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</si>
  <si>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</si>
  <si>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</si>
  <si>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</si>
  <si>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</si>
  <si>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</si>
  <si>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</si>
  <si>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</si>
  <si>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</si>
  <si>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</si>
  <si>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</si>
  <si>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</si>
  <si>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</si>
  <si>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</si>
  <si>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</si>
  <si>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</si>
  <si>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</si>
  <si>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</si>
  <si>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</si>
  <si>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</si>
  <si>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</si>
  <si>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</si>
  <si>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</si>
  <si>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</si>
  <si>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</si>
  <si>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</si>
  <si>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</si>
  <si>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</si>
  <si>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</si>
  <si>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</si>
  <si>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</si>
  <si>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</si>
  <si>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</si>
  <si>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</si>
  <si>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</si>
  <si>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</si>
  <si>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</si>
  <si>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</si>
  <si>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</si>
  <si>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</si>
  <si>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</si>
  <si>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</si>
  <si>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</si>
  <si>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</si>
  <si>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</si>
  <si>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</si>
  <si>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</si>
  <si>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</si>
  <si>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</si>
  <si>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</si>
  <si>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</si>
  <si>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</si>
  <si>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</si>
  <si>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</si>
  <si>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</si>
  <si>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</si>
  <si>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</si>
  <si>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</si>
  <si>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</si>
  <si>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</si>
  <si>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</si>
  <si>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</si>
  <si>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</si>
  <si>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</si>
  <si>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</si>
  <si>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</si>
  <si>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</si>
  <si>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</si>
  <si>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</si>
  <si>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</si>
  <si>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</si>
  <si>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</si>
  <si>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</si>
  <si>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</si>
  <si>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</si>
  <si>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</si>
  <si>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</si>
  <si>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</si>
  <si>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</si>
  <si>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</si>
  <si>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</si>
  <si>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</si>
  <si>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</si>
  <si>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</si>
  <si>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</si>
  <si>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</si>
  <si>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</si>
  <si>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</si>
  <si>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</si>
  <si>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</si>
  <si>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</si>
  <si>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</si>
  <si>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</si>
  <si>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</si>
  <si>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</si>
  <si>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</si>
  <si>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</si>
  <si>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</si>
  <si>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</si>
  <si>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</si>
  <si>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</si>
  <si>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</si>
  <si>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</si>
  <si>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</si>
  <si>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</si>
  <si>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</si>
  <si>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</si>
  <si>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</si>
  <si>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</si>
  <si>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</si>
  <si>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</si>
  <si>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</si>
  <si>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</si>
  <si>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</si>
  <si>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</si>
  <si>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</si>
  <si>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</si>
  <si>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</si>
  <si>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</si>
  <si>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</si>
  <si>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</si>
  <si>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</si>
  <si>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</si>
  <si>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</si>
  <si>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</si>
  <si>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</si>
  <si>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</si>
  <si>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</si>
  <si>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</si>
  <si>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</si>
  <si>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</si>
  <si>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</si>
  <si>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</si>
  <si>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</si>
  <si>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</si>
  <si>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</si>
  <si>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</si>
  <si>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</si>
  <si>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</si>
  <si>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</si>
  <si>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</si>
  <si>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</si>
  <si>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</si>
  <si>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</si>
  <si>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</si>
  <si>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</si>
  <si>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</si>
  <si>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</si>
  <si>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</si>
  <si>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</si>
  <si>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</si>
  <si>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</si>
  <si>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</si>
  <si>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</si>
  <si>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</si>
  <si>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</si>
  <si>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</si>
  <si>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</si>
  <si>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</si>
  <si>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</si>
  <si>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</si>
  <si>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</si>
  <si>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</si>
  <si>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</si>
  <si>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</si>
  <si>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</si>
  <si>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</si>
  <si>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</si>
  <si>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</si>
  <si>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</si>
  <si>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</si>
  <si>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</si>
  <si>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</si>
  <si>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</si>
  <si>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</si>
  <si>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</si>
  <si>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</si>
  <si>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</si>
  <si>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</si>
  <si>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</si>
  <si>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</si>
  <si>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</si>
  <si>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</si>
  <si>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</si>
  <si>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</si>
  <si>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</si>
  <si>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</si>
  <si>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</si>
  <si>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</si>
  <si>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</si>
  <si>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</si>
  <si>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</si>
  <si>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</si>
  <si>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</si>
  <si>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</si>
  <si>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</si>
  <si>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</si>
  <si>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</si>
  <si>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</si>
  <si>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</si>
  <si>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</si>
  <si>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</si>
  <si>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</si>
  <si>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</si>
  <si>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</si>
  <si>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</si>
  <si>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</si>
  <si>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</si>
  <si>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</si>
  <si>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</si>
  <si>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</si>
  <si>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</si>
  <si>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</si>
  <si>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</si>
  <si>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</si>
  <si>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</si>
  <si>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</si>
  <si>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</si>
  <si>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</si>
  <si>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</si>
  <si>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</si>
  <si>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</si>
  <si>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</si>
  <si>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</si>
  <si>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</si>
  <si>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</si>
  <si>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</si>
  <si>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</si>
  <si>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</si>
  <si>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</si>
  <si>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</si>
  <si>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</si>
  <si>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</si>
  <si>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</si>
  <si>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</si>
  <si>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</si>
  <si>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</si>
  <si>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</si>
  <si>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</si>
  <si>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</si>
  <si>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</si>
  <si>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</si>
  <si>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</si>
  <si>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</si>
  <si>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</si>
  <si>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</si>
  <si>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</si>
  <si>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</si>
  <si>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</si>
  <si>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</si>
  <si>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</si>
  <si>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</si>
  <si>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</si>
  <si>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</si>
  <si>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</si>
  <si>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</si>
  <si>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</si>
  <si>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</si>
  <si>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</si>
  <si>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</si>
  <si>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</si>
  <si>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</si>
  <si>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</si>
  <si>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</si>
  <si>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</si>
  <si>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</si>
  <si>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</si>
  <si>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</si>
  <si>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</si>
  <si>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</si>
  <si>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</si>
  <si>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</si>
  <si>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</si>
  <si>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</si>
  <si>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</si>
  <si>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</si>
  <si>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</si>
  <si>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</si>
  <si>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</si>
  <si>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</si>
  <si>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</si>
  <si>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</si>
  <si>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</si>
  <si>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</si>
  <si>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</si>
  <si>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</si>
  <si>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</si>
  <si>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</si>
  <si>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</si>
  <si>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</si>
  <si>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</si>
  <si>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</si>
  <si>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</si>
  <si>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</si>
  <si>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</si>
  <si>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</si>
  <si>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</si>
  <si>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</si>
  <si>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</si>
  <si>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</si>
  <si>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</si>
  <si>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</si>
  <si>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</si>
  <si>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</si>
  <si>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</si>
  <si>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</si>
  <si>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</si>
  <si>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</si>
  <si>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</si>
  <si>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</si>
  <si>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</si>
  <si>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</si>
  <si>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</si>
  <si>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</si>
  <si>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</si>
  <si>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</si>
  <si>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</si>
  <si>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</si>
  <si>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</si>
  <si>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</si>
  <si>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</si>
  <si>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</si>
  <si>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</si>
  <si>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</si>
  <si>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</si>
  <si>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</si>
  <si>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</si>
  <si>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</si>
  <si>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</si>
  <si>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</si>
  <si>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</si>
  <si>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</si>
  <si>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</si>
  <si>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</si>
  <si>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</si>
  <si>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</si>
  <si>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</si>
  <si>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</si>
  <si>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</si>
  <si>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</si>
  <si>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</si>
  <si>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</si>
  <si>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</si>
  <si>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</si>
  <si>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</si>
  <si>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</si>
  <si>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</si>
  <si>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</si>
  <si>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</si>
  <si>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</si>
  <si>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</si>
  <si>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</si>
  <si>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</si>
  <si>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</si>
  <si>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</si>
  <si>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</si>
  <si>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</si>
  <si>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</si>
  <si>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</si>
  <si>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</si>
  <si>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</si>
  <si>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</si>
  <si>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</si>
  <si>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</si>
  <si>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</si>
  <si>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</si>
  <si>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</si>
  <si>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</si>
  <si>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</si>
  <si>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</si>
  <si>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</si>
  <si>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</si>
  <si>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</si>
  <si>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</si>
  <si>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</si>
  <si>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</si>
  <si>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</si>
  <si>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</si>
  <si>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</si>
  <si>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</si>
  <si>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</si>
  <si>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</si>
  <si>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</si>
  <si>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</si>
  <si>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</si>
  <si>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</si>
  <si>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</si>
  <si>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</si>
  <si>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</si>
  <si>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</si>
  <si>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</si>
  <si>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</si>
  <si>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</si>
  <si>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</si>
  <si>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</si>
  <si>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</si>
  <si>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</si>
  <si>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</si>
  <si>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</si>
  <si>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</si>
  <si>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</si>
  <si>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</si>
  <si>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</si>
  <si>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</si>
  <si>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</si>
  <si>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</si>
  <si>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</si>
  <si>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</si>
  <si>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</si>
  <si>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</si>
  <si>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</si>
  <si>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</si>
  <si>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</si>
  <si>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</si>
  <si>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</si>
  <si>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</si>
  <si>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</si>
  <si>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</si>
  <si>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</si>
  <si>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</si>
  <si>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</si>
  <si>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</si>
  <si>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</si>
  <si>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</si>
  <si>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</si>
  <si>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</si>
  <si>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</si>
  <si>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</si>
  <si>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</si>
  <si>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</si>
  <si>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</si>
  <si>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</si>
  <si>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</si>
  <si>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</si>
  <si>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</si>
  <si>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</si>
  <si>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</si>
  <si>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</si>
  <si>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</si>
  <si>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</si>
  <si>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</si>
  <si>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</si>
  <si>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</si>
  <si>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</si>
  <si>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</si>
  <si>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</si>
  <si>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</si>
  <si>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</si>
  <si>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</si>
  <si>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</si>
  <si>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</si>
  <si>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</si>
  <si>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</si>
  <si>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</si>
  <si>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</si>
  <si>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</si>
  <si>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</si>
  <si>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</si>
  <si>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</si>
  <si>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</si>
  <si>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</si>
  <si>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</si>
  <si>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</si>
  <si>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</si>
  <si>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</si>
  <si>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</si>
  <si>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</si>
  <si>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</si>
  <si>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</si>
  <si>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</si>
  <si>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</si>
  <si>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</si>
  <si>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</si>
  <si>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</si>
  <si>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</si>
  <si>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</si>
  <si>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</si>
  <si>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</si>
  <si>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</si>
  <si>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</si>
  <si>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</si>
  <si>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</si>
  <si>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</si>
  <si>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</si>
  <si>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</si>
  <si>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</si>
  <si>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</si>
  <si>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</si>
  <si>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</si>
  <si>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</si>
  <si>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</si>
  <si>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</si>
  <si>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</si>
  <si>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</si>
  <si>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</si>
  <si>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</si>
  <si>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</si>
  <si>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</si>
  <si>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</si>
  <si>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</si>
  <si>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</si>
  <si>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</si>
  <si>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</si>
  <si>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</si>
  <si>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</si>
  <si>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</si>
  <si>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</si>
  <si>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</si>
  <si>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</si>
  <si>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</si>
  <si>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</si>
  <si>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</si>
  <si>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</si>
  <si>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</si>
  <si>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</si>
  <si>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</si>
  <si>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</si>
  <si>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</si>
  <si>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</si>
  <si>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</si>
  <si>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</si>
  <si>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</si>
  <si>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</si>
  <si>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</si>
  <si>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</si>
  <si>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</si>
  <si>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</si>
  <si>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</si>
  <si>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</si>
  <si>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</si>
  <si>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</si>
  <si>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</si>
  <si>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</si>
  <si>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</si>
  <si>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</si>
  <si>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</si>
  <si>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</si>
  <si>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</si>
  <si>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</si>
  <si>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</si>
  <si>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</si>
  <si>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</si>
  <si>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</si>
  <si>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</si>
  <si>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</si>
  <si>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</si>
  <si>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</si>
  <si>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</si>
  <si>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</si>
  <si>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</si>
  <si>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</si>
  <si>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</si>
  <si>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</si>
  <si>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</si>
  <si>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</si>
  <si>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</si>
  <si>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</si>
  <si>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</si>
  <si>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</si>
  <si>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</si>
  <si>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</si>
  <si>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</si>
  <si>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</si>
  <si>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</si>
  <si>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</si>
  <si>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</si>
  <si>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</si>
  <si>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</si>
  <si>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</si>
  <si>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</si>
  <si>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</si>
  <si>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</si>
  <si>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</si>
  <si>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</si>
  <si>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</si>
  <si>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</si>
  <si>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</si>
  <si>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</si>
  <si>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</si>
  <si>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</si>
  <si>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</si>
  <si>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</si>
  <si>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</si>
  <si>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</si>
  <si>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</si>
  <si>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</si>
  <si>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</si>
  <si>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</si>
  <si>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</si>
  <si>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</si>
  <si>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</si>
  <si>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</si>
  <si>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</si>
  <si>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</si>
  <si>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</si>
  <si>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</si>
  <si>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</si>
  <si>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</si>
  <si>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</si>
  <si>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</si>
  <si>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</si>
  <si>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</si>
  <si>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</si>
  <si>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</si>
  <si>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</si>
  <si>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</si>
  <si>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</si>
  <si>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</si>
  <si>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</si>
  <si>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</si>
  <si>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</si>
  <si>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</si>
  <si>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</si>
  <si>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</si>
  <si>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</si>
  <si>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</si>
  <si>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</si>
  <si>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</si>
  <si>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</si>
  <si>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</si>
  <si>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</si>
  <si>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</si>
  <si>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</si>
  <si>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</si>
  <si>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</si>
  <si>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</si>
  <si>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</si>
  <si>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</si>
  <si>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</si>
  <si>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</si>
  <si>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</si>
  <si>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</si>
  <si>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</si>
  <si>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</si>
  <si>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</si>
  <si>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</si>
  <si>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</si>
  <si>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</si>
  <si>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</si>
  <si>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</si>
  <si>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</si>
  <si>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</si>
  <si>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</si>
  <si>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</si>
  <si>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</si>
  <si>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</si>
  <si>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</si>
  <si>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</si>
  <si>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</si>
  <si>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</si>
  <si>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</si>
  <si>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</si>
  <si>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</si>
  <si>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</si>
  <si>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</si>
  <si>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</si>
  <si>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</si>
  <si>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</si>
  <si>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</si>
  <si>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</si>
  <si>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</si>
  <si>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</si>
  <si>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</si>
  <si>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</si>
  <si>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</si>
  <si>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</si>
  <si>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</si>
  <si>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</si>
  <si>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</si>
  <si>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</si>
  <si>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</si>
  <si>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</si>
  <si>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</si>
  <si>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</si>
  <si>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</si>
  <si>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</si>
  <si>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</si>
  <si>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</si>
  <si>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</si>
  <si>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</si>
  <si>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</si>
  <si>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</si>
  <si>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</si>
  <si>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</si>
  <si>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</si>
  <si>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</si>
  <si>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</si>
  <si>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</si>
  <si>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</si>
  <si>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</si>
  <si>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</si>
  <si>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</si>
  <si>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</si>
  <si>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</si>
  <si>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</si>
  <si>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</si>
  <si>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</si>
  <si>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</si>
  <si>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</si>
  <si>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</si>
  <si>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</si>
  <si>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</si>
  <si>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</si>
  <si>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</si>
  <si>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</si>
  <si>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</si>
  <si>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</si>
  <si>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</si>
  <si>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</si>
  <si>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</si>
  <si>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</si>
  <si>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</si>
  <si>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</si>
  <si>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</si>
  <si>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</si>
  <si>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</si>
  <si>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</si>
  <si>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</si>
  <si>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</si>
  <si>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</si>
  <si>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</si>
  <si>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</si>
  <si>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</si>
  <si>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</si>
  <si>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</si>
  <si>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</si>
  <si>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</si>
  <si>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</si>
  <si>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</si>
  <si>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</si>
  <si>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</si>
  <si>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</si>
  <si>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</si>
  <si>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</si>
  <si>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</si>
  <si>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</si>
  <si>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</si>
  <si>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</si>
  <si>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</si>
  <si>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</si>
  <si>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</si>
  <si>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</si>
  <si>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</si>
  <si>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</si>
  <si>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</si>
  <si>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</si>
  <si>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</si>
  <si>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</si>
  <si>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</si>
  <si>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</si>
  <si>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</si>
  <si>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</si>
  <si>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</si>
  <si>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</si>
  <si>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</si>
  <si>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</si>
  <si>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</si>
  <si>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</si>
  <si>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</si>
  <si>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</si>
  <si>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</si>
  <si>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</si>
  <si>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</si>
  <si>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</si>
  <si>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</si>
  <si>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</si>
  <si>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</si>
  <si>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</si>
  <si>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</si>
  <si>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</si>
  <si>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</si>
  <si>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</si>
  <si>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</si>
  <si>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</si>
  <si>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</si>
  <si>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</si>
  <si>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</si>
  <si>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</si>
  <si>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</si>
  <si>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</si>
  <si>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</si>
  <si>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</si>
  <si>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</si>
  <si>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</si>
  <si>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</si>
  <si>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</si>
  <si>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</si>
  <si>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</si>
  <si>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</si>
  <si>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</si>
  <si>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</si>
  <si>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</si>
  <si>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</si>
  <si>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</si>
  <si>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</si>
  <si>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</si>
  <si>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</si>
  <si>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</si>
  <si>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</si>
  <si>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</si>
  <si>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</si>
  <si>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</si>
  <si>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</si>
  <si>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</si>
  <si>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</si>
  <si>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</si>
  <si>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</si>
  <si>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</si>
  <si>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</si>
  <si>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</si>
  <si>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</si>
  <si>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</si>
  <si>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</si>
  <si>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</si>
  <si>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</si>
  <si>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</si>
  <si>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</si>
  <si>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</si>
  <si>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</si>
  <si>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</si>
  <si>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</si>
  <si>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</si>
  <si>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</si>
  <si>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</si>
  <si>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</si>
  <si>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</si>
  <si>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</si>
  <si>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</si>
  <si>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</si>
  <si>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</si>
  <si>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</si>
  <si>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</si>
  <si>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</si>
  <si>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</si>
  <si>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</si>
  <si>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</si>
  <si>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</si>
  <si>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</si>
  <si>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</si>
  <si>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</si>
  <si>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</si>
  <si>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</si>
  <si>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</si>
  <si>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</si>
  <si>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</si>
  <si>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</si>
  <si>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</si>
  <si>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</si>
  <si>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</si>
  <si>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</si>
  <si>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</si>
  <si>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</si>
  <si>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</si>
  <si>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</si>
  <si>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</si>
  <si>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</si>
  <si>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</si>
  <si>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</si>
  <si>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</si>
  <si>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</si>
  <si>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</si>
  <si>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</si>
  <si>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</si>
  <si>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</si>
  <si>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</si>
  <si>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</si>
  <si>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</si>
  <si>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</si>
  <si>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</si>
  <si>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</si>
  <si>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</si>
  <si>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</si>
  <si>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</si>
  <si>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</si>
  <si>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</si>
  <si>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</si>
  <si>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</si>
  <si>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</si>
  <si>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</si>
  <si>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</si>
  <si>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</si>
  <si>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</si>
  <si>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</si>
  <si>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</si>
  <si>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</si>
  <si>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</si>
  <si>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</si>
  <si>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</si>
  <si>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</si>
  <si>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</si>
  <si>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</si>
  <si>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</si>
  <si>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</si>
  <si>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</si>
  <si>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</si>
  <si>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</si>
  <si>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</si>
  <si>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</si>
  <si>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</si>
  <si>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</si>
  <si>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</si>
  <si>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</si>
  <si>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</si>
  <si>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</si>
  <si>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</si>
  <si>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</si>
  <si>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</si>
  <si>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</si>
  <si>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</si>
  <si>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</si>
  <si>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</si>
  <si>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</si>
  <si>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</si>
  <si>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</si>
  <si>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</si>
  <si>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</si>
  <si>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</si>
  <si>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</si>
  <si>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</si>
  <si>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</si>
  <si>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</si>
  <si>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</si>
  <si>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</si>
  <si>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</si>
  <si>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</si>
  <si>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</si>
  <si>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</si>
  <si>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</si>
  <si>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</si>
  <si>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</si>
  <si>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</si>
  <si>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</si>
  <si>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</si>
  <si>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</si>
  <si>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</si>
  <si>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</si>
  <si>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</si>
  <si>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</si>
  <si>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</si>
  <si>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</si>
  <si>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</si>
  <si>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</si>
  <si>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</si>
  <si>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</si>
  <si>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</si>
  <si>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</si>
  <si>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</si>
  <si>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</si>
  <si>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</si>
  <si>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</si>
  <si>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</si>
  <si>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</si>
  <si>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</si>
  <si>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</si>
  <si>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</si>
  <si>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</si>
  <si>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</si>
  <si>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</si>
  <si>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</si>
  <si>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</si>
  <si>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</si>
  <si>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</si>
  <si>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</si>
  <si>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</si>
  <si>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</si>
  <si>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</si>
  <si>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</si>
  <si>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</si>
  <si>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</si>
  <si>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</si>
  <si>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</si>
  <si>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</si>
  <si>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</si>
  <si>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</si>
  <si>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</si>
  <si>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</si>
  <si>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</si>
  <si>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</si>
  <si>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</si>
  <si>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</si>
  <si>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</si>
  <si>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</si>
  <si>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</si>
  <si>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</si>
  <si>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</si>
  <si>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</si>
  <si>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</si>
  <si>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</si>
  <si>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</si>
  <si>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</si>
  <si>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</si>
  <si>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</si>
  <si>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</si>
  <si>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</si>
  <si>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</si>
  <si>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</si>
  <si>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</si>
  <si>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</si>
  <si>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</si>
  <si>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</si>
  <si>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</si>
  <si>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</si>
  <si>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</si>
  <si>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</si>
  <si>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</si>
  <si>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</si>
  <si>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</si>
  <si>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</si>
  <si>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</si>
  <si>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</si>
  <si>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</si>
  <si>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</si>
  <si>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</si>
  <si>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</si>
  <si>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</si>
  <si>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</si>
  <si>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</si>
  <si>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</si>
  <si>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</si>
  <si>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</si>
  <si>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</si>
  <si>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</si>
  <si>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</si>
  <si>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</si>
  <si>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</si>
  <si>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</si>
  <si>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</si>
  <si>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</si>
  <si>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</si>
  <si>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</si>
  <si>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</si>
  <si>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</si>
  <si>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</si>
  <si>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</si>
  <si>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</si>
  <si>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</si>
  <si>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</si>
  <si>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</si>
  <si>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</si>
  <si>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</si>
  <si>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</si>
  <si>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</si>
  <si>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</si>
  <si>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</si>
  <si>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</si>
  <si>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</si>
  <si>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</si>
  <si>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</si>
  <si>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</si>
  <si>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</si>
  <si>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</si>
  <si>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</si>
  <si>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</si>
  <si>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</si>
  <si>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</si>
  <si>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</si>
  <si>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</si>
  <si>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</si>
  <si>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</si>
  <si>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</si>
  <si>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</si>
  <si>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</si>
  <si>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</si>
  <si>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</si>
  <si>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</si>
  <si>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</si>
  <si>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</si>
  <si>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</si>
  <si>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</si>
  <si>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</si>
  <si>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</si>
  <si>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</si>
  <si>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</si>
  <si>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</si>
  <si>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</si>
  <si>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</si>
  <si>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</si>
  <si>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</si>
  <si>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</si>
  <si>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</si>
  <si>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</si>
  <si>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</si>
  <si>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</si>
  <si>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</si>
  <si>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</si>
  <si>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</si>
  <si>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</si>
  <si>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</si>
  <si>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</si>
  <si>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</si>
  <si>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</si>
  <si>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</si>
  <si>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</si>
  <si>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</si>
  <si>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</si>
  <si>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</si>
  <si>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</si>
  <si>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</si>
  <si>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</si>
  <si>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</si>
  <si>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</si>
  <si>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</si>
  <si>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</si>
  <si>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</si>
  <si>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</si>
  <si>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</si>
  <si>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</si>
  <si>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</si>
  <si>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</si>
  <si>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</si>
  <si>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</si>
  <si>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</si>
  <si>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</si>
  <si>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</si>
  <si>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</si>
  <si>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</si>
  <si>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</si>
  <si>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</si>
  <si>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</si>
  <si>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</si>
  <si>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</si>
  <si>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</si>
  <si>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</si>
  <si>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</si>
  <si>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</si>
  <si>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</si>
  <si>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</si>
  <si>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</si>
  <si>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</si>
  <si>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</si>
  <si>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</si>
  <si>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</si>
  <si>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</si>
  <si>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</si>
  <si>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</si>
  <si>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</si>
  <si>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</si>
  <si>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</si>
  <si>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</si>
  <si>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</si>
  <si>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</si>
  <si>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</si>
  <si>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</si>
  <si>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</si>
  <si>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</si>
  <si>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</si>
  <si>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</si>
  <si>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</si>
  <si>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</si>
  <si>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</si>
  <si>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</si>
  <si>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</si>
  <si>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</si>
  <si>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</si>
  <si>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</si>
  <si>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</si>
  <si>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</si>
  <si>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</si>
  <si>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</si>
  <si>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</si>
  <si>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</si>
  <si>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</si>
  <si>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</si>
  <si>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</si>
  <si>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</si>
  <si>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</si>
  <si>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</si>
  <si>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</si>
  <si>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</si>
  <si>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</si>
  <si>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</si>
  <si>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</si>
  <si>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</si>
  <si>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</si>
  <si>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</si>
  <si>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</si>
  <si>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</si>
  <si>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</si>
  <si>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</si>
  <si>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</si>
  <si>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</si>
  <si>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</si>
  <si>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</si>
  <si>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</si>
  <si>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</si>
  <si>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</si>
  <si>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</si>
  <si>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</si>
  <si>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</si>
  <si>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</si>
  <si>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</si>
  <si>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</si>
  <si>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</si>
  <si>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</si>
  <si>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</si>
  <si>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</si>
  <si>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</si>
  <si>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</si>
  <si>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</si>
  <si>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</si>
  <si>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</si>
  <si>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</si>
  <si>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</si>
  <si>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</si>
  <si>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</si>
  <si>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</si>
  <si>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</si>
  <si>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</si>
  <si>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</si>
  <si>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</si>
  <si>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</si>
  <si>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</si>
  <si>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</si>
  <si>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</si>
  <si>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</si>
  <si>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</si>
  <si>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</si>
  <si>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</si>
  <si>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</si>
  <si>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</si>
  <si>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</si>
  <si>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</si>
  <si>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</si>
  <si>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</si>
  <si>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</si>
  <si>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</si>
  <si>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</si>
  <si>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</si>
  <si>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</si>
  <si>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</si>
  <si>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</si>
  <si>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</si>
  <si>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</si>
  <si>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</si>
  <si>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</si>
  <si>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</si>
  <si>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</si>
  <si>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</si>
  <si>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</si>
  <si>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</si>
  <si>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</si>
  <si>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</si>
  <si>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</si>
  <si>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</si>
  <si>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</si>
  <si>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</si>
  <si>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</si>
  <si>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</si>
  <si>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</si>
  <si>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</si>
  <si>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</si>
  <si>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</si>
  <si>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</si>
  <si>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</si>
  <si>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</si>
  <si>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</si>
  <si>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</si>
  <si>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</si>
  <si>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</si>
  <si>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</si>
  <si>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</si>
  <si>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</si>
  <si>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</si>
  <si>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</si>
  <si>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</si>
  <si>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</si>
  <si>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</si>
  <si>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</si>
  <si>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</si>
  <si>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</si>
  <si>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</si>
  <si>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</si>
  <si>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</si>
  <si>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</si>
  <si>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</si>
  <si>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</si>
  <si>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</si>
  <si>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</si>
  <si>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</si>
  <si>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</si>
  <si>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</si>
  <si>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</si>
  <si>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</si>
  <si>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</si>
  <si>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</si>
  <si>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</si>
  <si>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</si>
  <si>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</si>
  <si>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</si>
  <si>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</si>
  <si>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</si>
  <si>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</si>
  <si>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</si>
  <si>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</si>
  <si>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</si>
  <si>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</si>
  <si>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</si>
  <si>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</si>
  <si>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</si>
  <si>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</si>
  <si>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</si>
  <si>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</si>
  <si>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</si>
  <si>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</si>
  <si>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</si>
  <si>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</si>
  <si>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</si>
  <si>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</si>
  <si>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</si>
  <si>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</si>
  <si>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</si>
  <si>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</si>
  <si>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</si>
  <si>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</si>
  <si>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</si>
  <si>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</si>
  <si>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</si>
  <si>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</si>
  <si>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</si>
  <si>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</si>
  <si>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</si>
  <si>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</si>
  <si>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</si>
  <si>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</si>
  <si>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</si>
  <si>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</si>
  <si>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</si>
  <si>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</si>
  <si>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</si>
  <si>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</si>
  <si>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</si>
  <si>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</si>
  <si>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</si>
  <si>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</si>
  <si>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</si>
  <si>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</si>
  <si>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</si>
  <si>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</si>
  <si>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</si>
  <si>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</si>
  <si>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</si>
  <si>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</si>
  <si>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</si>
  <si>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</si>
  <si>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</si>
  <si>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</si>
  <si>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</si>
  <si>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</si>
  <si>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</si>
  <si>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</si>
  <si>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</si>
  <si>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</si>
  <si>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</si>
  <si>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</si>
  <si>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</si>
  <si>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</si>
  <si>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</si>
  <si>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</si>
  <si>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</si>
  <si>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</si>
  <si>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</si>
  <si>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</si>
  <si>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</si>
  <si>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</si>
  <si>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</si>
  <si>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</si>
  <si>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</si>
  <si>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</si>
  <si>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</si>
  <si>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</si>
  <si>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</si>
  <si>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</si>
  <si>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</si>
  <si>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</si>
  <si>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</si>
  <si>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</si>
  <si>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</si>
  <si>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</si>
  <si>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</si>
  <si>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</si>
  <si>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</si>
  <si>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</si>
  <si>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</si>
  <si>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</si>
  <si>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</si>
  <si>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</si>
  <si>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</si>
  <si>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</si>
  <si>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</si>
  <si>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</si>
  <si>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</si>
  <si>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</si>
  <si>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</si>
  <si>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</si>
  <si>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</si>
  <si>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</si>
  <si>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</si>
  <si>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</si>
  <si>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</si>
  <si>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</si>
  <si>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</si>
  <si>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</si>
  <si>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</si>
  <si>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</si>
  <si>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</si>
  <si>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</si>
  <si>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</si>
  <si>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</si>
  <si>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</si>
  <si>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</si>
  <si>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</si>
  <si>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</si>
  <si>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</si>
  <si>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</si>
  <si>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</si>
  <si>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</si>
  <si>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</si>
  <si>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</si>
  <si>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</si>
  <si>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</si>
  <si>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</si>
  <si>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</si>
  <si>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</si>
  <si>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</si>
  <si>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</si>
  <si>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</si>
  <si>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</si>
  <si>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</si>
  <si>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</si>
  <si>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</si>
  <si>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</si>
  <si>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</si>
  <si>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</si>
  <si>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</si>
  <si>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</si>
  <si>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</si>
  <si>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</si>
  <si>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</si>
  <si>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</si>
  <si>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</si>
  <si>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</si>
  <si>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</si>
  <si>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</si>
  <si>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</si>
  <si>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</si>
  <si>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</si>
  <si>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</si>
  <si>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</si>
  <si>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</si>
  <si>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</si>
  <si>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</si>
  <si>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</si>
  <si>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</si>
  <si>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</si>
  <si>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</si>
  <si>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</si>
  <si>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</si>
  <si>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</si>
  <si>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</si>
  <si>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</si>
  <si>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</si>
  <si>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</si>
  <si>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</si>
  <si>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</si>
  <si>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</si>
  <si>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</si>
  <si>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</si>
  <si>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</si>
  <si>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</si>
  <si>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</si>
  <si>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</si>
  <si>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</si>
  <si>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</si>
  <si>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</si>
  <si>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</si>
  <si>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</si>
  <si>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</si>
  <si>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</si>
  <si>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</si>
  <si>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</si>
  <si>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</si>
  <si>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</si>
  <si>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</si>
  <si>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</si>
  <si>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</si>
  <si>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</si>
  <si>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</si>
  <si>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</si>
  <si>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</si>
  <si>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</si>
  <si>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</si>
  <si>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</si>
  <si>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</si>
  <si>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</si>
  <si>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</si>
  <si>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</si>
  <si>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</si>
  <si>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</si>
  <si>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</si>
  <si>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</si>
  <si>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</si>
  <si>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</si>
  <si>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</si>
  <si>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</si>
  <si>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</si>
  <si>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</si>
  <si>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</si>
  <si>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</si>
  <si>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</si>
  <si>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</si>
  <si>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</si>
  <si>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</si>
  <si>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</si>
  <si>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</si>
  <si>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</si>
  <si>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</si>
  <si>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</si>
  <si>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</si>
  <si>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</si>
  <si>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</si>
  <si>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</si>
  <si>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</si>
  <si>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</si>
  <si>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</si>
  <si>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</si>
  <si>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</si>
  <si>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</si>
  <si>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</si>
  <si>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</si>
  <si>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</si>
  <si>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</si>
  <si>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</si>
  <si>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</si>
  <si>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</si>
  <si>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</si>
  <si>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</si>
  <si>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</si>
  <si>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</si>
  <si>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</si>
  <si>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</si>
  <si>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</si>
  <si>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</si>
  <si>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</si>
  <si>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</si>
  <si>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</si>
  <si>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</si>
  <si>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</si>
  <si>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</si>
  <si>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</si>
  <si>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</si>
  <si>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</si>
  <si>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</si>
  <si>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</si>
  <si>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</si>
  <si>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</si>
  <si>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</si>
  <si>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</si>
  <si>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</si>
  <si>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</si>
  <si>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</si>
  <si>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</si>
  <si>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</si>
  <si>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</si>
  <si>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</si>
  <si>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</si>
  <si>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</si>
  <si>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</si>
  <si>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</si>
  <si>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</si>
  <si>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</si>
  <si>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</si>
  <si>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</si>
  <si>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</si>
  <si>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</si>
  <si>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</si>
  <si>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</si>
  <si>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</si>
  <si>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</si>
  <si>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</si>
  <si>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</si>
  <si>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</si>
  <si>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</si>
  <si>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</si>
  <si>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</si>
  <si>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</si>
  <si>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</si>
  <si>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</si>
  <si>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</si>
  <si>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</si>
  <si>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</si>
  <si>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</si>
  <si>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</si>
  <si>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</si>
  <si>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</si>
  <si>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</si>
  <si>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</si>
  <si>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</si>
  <si>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</si>
  <si>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</si>
  <si>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</si>
  <si>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</si>
  <si>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</si>
  <si>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</si>
  <si>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</si>
  <si>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</si>
  <si>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</si>
  <si>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</si>
  <si>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</si>
  <si>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</si>
  <si>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</si>
  <si>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</si>
  <si>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</si>
  <si>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</si>
  <si>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</si>
  <si>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</si>
  <si>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</si>
  <si>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</si>
  <si>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</si>
  <si>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</si>
  <si>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</si>
  <si>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</si>
  <si>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</si>
  <si>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</si>
  <si>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</si>
  <si>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</si>
  <si>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</si>
  <si>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</si>
  <si>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</si>
  <si>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</si>
  <si>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</si>
  <si>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</si>
  <si>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</si>
  <si>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</si>
  <si>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</si>
  <si>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</si>
  <si>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</si>
  <si>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</si>
  <si>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</si>
  <si>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</si>
  <si>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</si>
  <si>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</si>
  <si>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</si>
  <si>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</si>
  <si>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</si>
  <si>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</si>
  <si>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</si>
  <si>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</si>
  <si>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</si>
  <si>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</si>
  <si>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</si>
  <si>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</si>
  <si>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</si>
  <si>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</si>
  <si>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</si>
  <si>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</si>
  <si>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</si>
  <si>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</si>
  <si>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</si>
  <si>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</si>
  <si>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</si>
  <si>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</si>
  <si>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</si>
  <si>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</si>
  <si>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</si>
  <si>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</si>
  <si>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</si>
  <si>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</si>
  <si>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</si>
  <si>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</si>
  <si>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</si>
  <si>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</si>
  <si>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</si>
  <si>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</si>
  <si>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</si>
  <si>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</si>
  <si>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</si>
  <si>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</si>
  <si>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</si>
  <si>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</si>
  <si>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</si>
  <si>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</si>
  <si>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</si>
  <si>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</si>
  <si>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</si>
  <si>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</si>
  <si>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</si>
  <si>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</si>
  <si>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</si>
  <si>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</si>
  <si>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</si>
  <si>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</si>
  <si>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</si>
  <si>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</si>
  <si>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</si>
  <si>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</si>
  <si>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</si>
  <si>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</si>
  <si>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</si>
  <si>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</si>
  <si>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</si>
  <si>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</si>
  <si>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</si>
  <si>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</si>
  <si>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</si>
  <si>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</si>
  <si>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</si>
  <si>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</si>
  <si>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</si>
  <si>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</si>
  <si>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</si>
  <si>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</si>
  <si>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</si>
  <si>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</si>
  <si>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</si>
  <si>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</si>
  <si>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</si>
  <si>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</si>
  <si>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</si>
  <si>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</si>
  <si>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</si>
  <si>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</si>
  <si>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</si>
  <si>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</si>
  <si>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</si>
  <si>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</si>
  <si>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</si>
  <si>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</si>
  <si>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</si>
  <si>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</si>
  <si>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</si>
  <si>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</si>
  <si>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</si>
  <si>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</si>
  <si>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</si>
  <si>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</si>
  <si>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</si>
  <si>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</si>
  <si>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</si>
  <si>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</si>
  <si>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</si>
  <si>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</si>
  <si>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</si>
  <si>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</si>
  <si>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</si>
  <si>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</si>
  <si>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</si>
  <si>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</si>
  <si>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</si>
  <si>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</si>
  <si>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</si>
  <si>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</si>
  <si>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</si>
  <si>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</si>
  <si>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</si>
  <si>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</si>
  <si>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</si>
  <si>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</si>
  <si>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</si>
  <si>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</si>
  <si>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</si>
  <si>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</si>
  <si>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</si>
  <si>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</si>
  <si>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</si>
  <si>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</si>
  <si>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</si>
  <si>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</si>
  <si>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</si>
  <si>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</si>
  <si>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</si>
  <si>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</si>
  <si>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</si>
  <si>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</si>
  <si>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</si>
  <si>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</si>
  <si>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</si>
  <si>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</si>
  <si>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</si>
  <si>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</si>
  <si>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</si>
  <si>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</si>
  <si>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</si>
  <si>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</si>
  <si>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</si>
  <si>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</si>
  <si>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</si>
  <si>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</si>
  <si>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</si>
  <si>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</si>
  <si>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</si>
  <si>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</si>
  <si>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</si>
  <si>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</si>
  <si>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</si>
  <si>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</si>
  <si>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</si>
  <si>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</si>
  <si>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</si>
  <si>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</si>
  <si>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</si>
  <si>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</si>
  <si>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</si>
  <si>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</si>
  <si>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</si>
  <si>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</si>
  <si>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</si>
  <si>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</si>
  <si>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</si>
  <si>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</si>
  <si>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</si>
  <si>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</si>
  <si>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</si>
  <si>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</si>
  <si>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</si>
  <si>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</si>
  <si>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</si>
  <si>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</si>
  <si>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</si>
  <si>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</si>
  <si>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</si>
  <si>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</si>
  <si>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</si>
  <si>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</si>
  <si>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</si>
  <si>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</si>
  <si>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</si>
  <si>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</si>
  <si>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</si>
  <si>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</si>
  <si>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</si>
  <si>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</si>
  <si>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</si>
  <si>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</si>
  <si>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</si>
  <si>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</si>
  <si>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</si>
  <si>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</si>
  <si>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</si>
  <si>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</si>
  <si>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</si>
  <si>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</si>
  <si>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</si>
  <si>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</si>
  <si>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</si>
  <si>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</si>
  <si>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</si>
  <si>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</si>
  <si>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</si>
  <si>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</si>
  <si>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</si>
  <si>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</si>
  <si>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</si>
  <si>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</si>
  <si>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</si>
  <si>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</si>
  <si>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</si>
  <si>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</si>
  <si>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</si>
  <si>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</si>
  <si>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</si>
  <si>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</si>
  <si>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</si>
  <si>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</si>
  <si>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</si>
  <si>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</si>
  <si>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</si>
  <si>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</si>
  <si>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</si>
  <si>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</si>
  <si>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</si>
  <si>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</si>
  <si>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</si>
  <si>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</si>
  <si>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</si>
  <si>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</si>
  <si>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</si>
  <si>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</si>
  <si>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</si>
  <si>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</si>
  <si>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</si>
  <si>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</si>
  <si>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</si>
  <si>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</si>
  <si>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</si>
  <si>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</si>
  <si>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</si>
  <si>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</si>
  <si>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</si>
  <si>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</si>
  <si>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</si>
  <si>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</si>
  <si>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</si>
  <si>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</si>
  <si>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</si>
  <si>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</si>
  <si>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</si>
  <si>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</si>
  <si>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</si>
  <si>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</si>
  <si>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</si>
  <si>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</si>
  <si>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</si>
  <si>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</si>
  <si>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</si>
  <si>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</si>
  <si>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</si>
  <si>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</si>
  <si>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</si>
  <si>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</si>
  <si>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</si>
  <si>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</si>
  <si>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</si>
  <si>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</si>
  <si>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</si>
  <si>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</si>
  <si>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</si>
  <si>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</si>
  <si>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</si>
  <si>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</si>
  <si>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</si>
  <si>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</si>
  <si>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</si>
  <si>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</si>
  <si>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</si>
  <si>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</si>
  <si>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</si>
  <si>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</si>
  <si>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</si>
  <si>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</si>
  <si>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</si>
  <si>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</si>
  <si>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</si>
  <si>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</si>
  <si>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</si>
  <si>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</si>
  <si>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</si>
  <si>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</si>
  <si>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</si>
  <si>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</si>
  <si>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</si>
  <si>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</si>
  <si>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</si>
  <si>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</si>
  <si>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</si>
  <si>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</si>
  <si>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</si>
  <si>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</si>
  <si>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</si>
  <si>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</si>
  <si>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</si>
  <si>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</si>
  <si>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</si>
  <si>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</si>
  <si>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</si>
  <si>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</si>
  <si>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</si>
  <si>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</si>
  <si>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</si>
  <si>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</si>
  <si>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</si>
  <si>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</si>
  <si>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</si>
  <si>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</si>
  <si>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</si>
  <si>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</si>
  <si>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</si>
  <si>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</si>
  <si>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</si>
  <si>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</si>
  <si>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</si>
  <si>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</si>
  <si>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</si>
  <si>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</si>
  <si>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</si>
  <si>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</si>
  <si>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</si>
  <si>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</si>
  <si>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</si>
  <si>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</si>
  <si>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</si>
  <si>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</si>
  <si>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</si>
  <si>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</si>
  <si>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</si>
  <si>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</si>
  <si>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</si>
  <si>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</si>
  <si>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</si>
  <si>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</si>
  <si>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</si>
  <si>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</si>
  <si>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</si>
  <si>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</si>
  <si>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</si>
  <si>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</si>
  <si>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</si>
  <si>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</si>
  <si>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</si>
  <si>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</si>
  <si>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</si>
  <si>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</si>
  <si>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</si>
  <si>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</si>
  <si>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</si>
  <si>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</si>
  <si>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</si>
  <si>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</si>
  <si>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</si>
  <si>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</si>
  <si>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</si>
  <si>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</si>
  <si>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</si>
  <si>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</si>
  <si>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</si>
  <si>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</si>
  <si>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</si>
  <si>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</si>
  <si>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</si>
  <si>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</si>
  <si>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</si>
  <si>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</si>
  <si>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</si>
  <si>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</si>
  <si>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</si>
  <si>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</si>
  <si>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</si>
  <si>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</si>
  <si>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</si>
  <si>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</si>
  <si>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</si>
  <si>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</si>
  <si>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</si>
  <si>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</si>
  <si>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</si>
  <si>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</si>
  <si>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</si>
  <si>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</si>
  <si>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</si>
  <si>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</si>
  <si>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</si>
  <si>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</si>
  <si>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</si>
  <si>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</si>
  <si>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</si>
  <si>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</si>
  <si>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</si>
  <si>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</si>
  <si>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</si>
  <si>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</si>
  <si>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</si>
  <si>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</si>
  <si>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</si>
  <si>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</si>
  <si>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</si>
  <si>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</si>
  <si>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</si>
  <si>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</si>
  <si>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</si>
  <si>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</si>
  <si>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</si>
  <si>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</si>
  <si>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</si>
  <si>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</si>
  <si>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</si>
  <si>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</si>
  <si>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</si>
  <si>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</si>
  <si>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</si>
  <si>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</si>
  <si>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</si>
  <si>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</si>
  <si>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</si>
  <si>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</si>
  <si>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</si>
  <si>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</si>
  <si>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</si>
  <si>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</si>
  <si>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</si>
  <si>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</si>
  <si>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</si>
  <si>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</si>
  <si>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</si>
  <si>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</si>
  <si>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</si>
  <si>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</si>
  <si>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</si>
  <si>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</si>
  <si>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</si>
  <si>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</si>
  <si>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</si>
  <si>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</si>
  <si>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</si>
  <si>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</si>
  <si>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</si>
  <si>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</si>
  <si>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</si>
  <si>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</si>
  <si>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</si>
  <si>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</si>
  <si>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</si>
  <si>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</si>
  <si>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</si>
  <si>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</si>
  <si>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</si>
  <si>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</si>
  <si>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</si>
  <si>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</si>
  <si>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</si>
  <si>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</si>
  <si>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</si>
  <si>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</si>
  <si>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</si>
  <si>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</si>
  <si>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</si>
  <si>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</si>
  <si>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</si>
  <si>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</si>
  <si>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</si>
  <si>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</si>
  <si>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</si>
  <si>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</si>
  <si>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</si>
  <si>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</si>
  <si>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</si>
  <si>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</si>
  <si>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</si>
  <si>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</si>
  <si>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</si>
  <si>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</si>
  <si>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</si>
  <si>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</si>
  <si>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</si>
  <si>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</si>
  <si>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</si>
  <si>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</si>
  <si>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</si>
  <si>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</si>
  <si>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</si>
  <si>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</si>
  <si>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</si>
  <si>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</si>
  <si>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</si>
  <si>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</si>
  <si>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</si>
  <si>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</si>
  <si>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</si>
  <si>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</si>
  <si>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</si>
  <si>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</si>
  <si>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</si>
  <si>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</si>
  <si>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</si>
  <si>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</si>
  <si>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</si>
  <si>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</si>
  <si>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</si>
  <si>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</si>
  <si>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</si>
  <si>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</si>
  <si>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</si>
  <si>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</si>
  <si>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</si>
  <si>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</si>
  <si>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</si>
  <si>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</si>
  <si>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</si>
  <si>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</si>
  <si>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</si>
  <si>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</si>
  <si>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</si>
  <si>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</si>
  <si>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</si>
  <si>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</si>
  <si>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</si>
  <si>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</si>
  <si>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</si>
  <si>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</si>
  <si>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</si>
  <si>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</si>
  <si>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</si>
  <si>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</si>
  <si>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</si>
  <si>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</si>
  <si>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</si>
  <si>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</si>
  <si>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</si>
  <si>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</si>
  <si>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</si>
  <si>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</si>
  <si>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</si>
  <si>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</si>
  <si>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</si>
  <si>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</si>
  <si>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</si>
  <si>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</si>
  <si>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</si>
  <si>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</si>
  <si>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</si>
  <si>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</si>
  <si>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</si>
  <si>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</si>
  <si>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</si>
  <si>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</si>
  <si>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</si>
  <si>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</si>
  <si>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</si>
  <si>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</si>
  <si>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</si>
  <si>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</si>
  <si>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</si>
  <si>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</si>
  <si>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</si>
  <si>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</si>
  <si>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</si>
  <si>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</si>
  <si>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</si>
  <si>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</si>
  <si>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</si>
  <si>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</si>
  <si>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</si>
  <si>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</si>
  <si>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</si>
  <si>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</si>
  <si>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</si>
  <si>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</si>
  <si>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</si>
  <si>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</si>
  <si>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</si>
  <si>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</si>
  <si>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</si>
  <si>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</si>
  <si>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</si>
  <si>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</si>
  <si>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</si>
  <si>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</si>
  <si>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</si>
  <si>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</si>
  <si>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</si>
  <si>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</si>
  <si>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</si>
  <si>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</si>
  <si>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</si>
  <si>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</si>
  <si>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</si>
  <si>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</si>
  <si>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</si>
  <si>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</si>
  <si>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</si>
  <si>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</si>
  <si>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</si>
  <si>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</si>
  <si>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</si>
  <si>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</si>
  <si>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</si>
  <si>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</si>
  <si>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</si>
  <si>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</si>
  <si>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</si>
  <si>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</si>
  <si>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</si>
  <si>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</si>
  <si>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</si>
  <si>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</si>
  <si>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</si>
  <si>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</si>
  <si>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</si>
  <si>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</si>
  <si>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</si>
  <si>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</si>
  <si>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</si>
  <si>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</si>
  <si>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</si>
  <si>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</si>
  <si>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</si>
  <si>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</si>
  <si>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</si>
  <si>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</si>
  <si>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</si>
  <si>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</si>
  <si>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</si>
  <si>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</si>
  <si>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</si>
  <si>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</si>
  <si>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</si>
  <si>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</si>
  <si>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</si>
  <si>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</si>
  <si>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</si>
  <si>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</si>
  <si>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</si>
  <si>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</si>
  <si>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</si>
  <si>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</si>
  <si>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</si>
  <si>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</si>
  <si>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</si>
  <si>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</si>
  <si>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</si>
  <si>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</si>
  <si>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</si>
  <si>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</si>
  <si>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</si>
  <si>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</si>
  <si>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</si>
  <si>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</si>
  <si>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</si>
  <si>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</si>
  <si>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</si>
  <si>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</si>
  <si>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</si>
  <si>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</si>
  <si>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</si>
  <si>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</si>
  <si>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</si>
  <si>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</si>
  <si>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</si>
  <si>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</si>
  <si>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</si>
  <si>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</si>
  <si>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</si>
  <si>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</si>
  <si>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</si>
  <si>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</si>
  <si>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</si>
  <si>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</si>
  <si>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</si>
  <si>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</si>
  <si>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</si>
  <si>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</si>
  <si>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</si>
  <si>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</si>
  <si>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</si>
  <si>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</si>
  <si>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</si>
  <si>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</si>
  <si>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</si>
  <si>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</si>
  <si>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</si>
  <si>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</si>
  <si>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</si>
  <si>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</si>
  <si>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</si>
  <si>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</si>
  <si>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</si>
  <si>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</si>
  <si>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</si>
  <si>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</si>
  <si>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</si>
  <si>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</si>
  <si>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</si>
  <si>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</si>
  <si>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</si>
  <si>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</si>
  <si>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</si>
  <si>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</si>
  <si>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</si>
  <si>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</si>
  <si>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</si>
  <si>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</si>
  <si>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</si>
  <si>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</si>
  <si>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</si>
  <si>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</si>
  <si>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</si>
  <si>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</si>
  <si>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</si>
  <si>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</si>
  <si>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</si>
  <si>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</si>
  <si>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</si>
  <si>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</si>
  <si>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</si>
  <si>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</si>
  <si>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</si>
  <si>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</si>
  <si>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</si>
  <si>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</si>
  <si>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</si>
  <si>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</si>
  <si>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</si>
  <si>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</si>
  <si>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</si>
  <si>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</si>
  <si>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</si>
  <si>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</si>
  <si>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</si>
  <si>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</si>
  <si>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</si>
  <si>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</si>
  <si>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</si>
  <si>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</si>
  <si>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</si>
  <si>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</si>
  <si>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</si>
  <si>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</si>
  <si>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</si>
  <si>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</si>
  <si>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</si>
  <si>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</si>
  <si>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</si>
  <si>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</si>
  <si>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</si>
  <si>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</si>
  <si>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</si>
  <si>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</si>
  <si>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</si>
  <si>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</si>
  <si>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</si>
  <si>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</si>
  <si>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</si>
  <si>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</si>
  <si>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</si>
  <si>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</si>
  <si>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</si>
  <si>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</si>
  <si>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</si>
  <si>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</si>
  <si>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</si>
  <si>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</si>
  <si>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</si>
  <si>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</si>
  <si>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</si>
  <si>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</si>
  <si>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</si>
  <si>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</si>
  <si>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</si>
  <si>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</si>
  <si>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</si>
  <si>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</si>
  <si>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</si>
  <si>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</si>
  <si>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</si>
  <si>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</si>
  <si>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</si>
  <si>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</si>
  <si>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</si>
  <si>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</si>
  <si>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</si>
  <si>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</si>
  <si>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</si>
  <si>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</si>
  <si>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</si>
  <si>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</si>
  <si>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</si>
  <si>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</si>
  <si>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</si>
  <si>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</si>
  <si>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</si>
  <si>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</si>
  <si>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</si>
  <si>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</si>
  <si>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</si>
  <si>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</si>
  <si>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</si>
  <si>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</si>
  <si>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</si>
  <si>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</si>
  <si>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</si>
  <si>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</si>
  <si>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</si>
  <si>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</si>
  <si>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</si>
  <si>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</si>
  <si>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</si>
  <si>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</si>
  <si>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</si>
  <si>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</si>
  <si>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</si>
  <si>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</si>
  <si>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</si>
  <si>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</si>
  <si>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</si>
  <si>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</si>
  <si>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</si>
  <si>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</si>
  <si>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</si>
  <si>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</si>
  <si>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</si>
  <si>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</si>
  <si>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</si>
  <si>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</si>
  <si>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</si>
  <si>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</si>
  <si>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</si>
  <si>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</si>
  <si>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</si>
  <si>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</si>
  <si>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</si>
  <si>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</si>
  <si>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</si>
  <si>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</si>
  <si>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</si>
  <si>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</si>
  <si>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</si>
  <si>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</si>
  <si>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</si>
  <si>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</si>
  <si>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</si>
  <si>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</si>
  <si>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</si>
  <si>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</si>
  <si>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</si>
  <si>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</si>
  <si>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</si>
  <si>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</si>
  <si>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</si>
  <si>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</si>
  <si>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</si>
  <si>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</si>
  <si>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</si>
  <si>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</si>
  <si>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</si>
  <si>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</si>
  <si>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</si>
  <si>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</si>
  <si>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</si>
  <si>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</si>
  <si>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</si>
  <si>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</si>
  <si>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</si>
  <si>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</si>
  <si>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</si>
  <si>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</si>
  <si>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</si>
  <si>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</si>
  <si>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</si>
  <si>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</si>
  <si>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</si>
  <si>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</si>
  <si>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</si>
  <si>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</si>
  <si>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</si>
  <si>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</si>
  <si>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</si>
  <si>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</si>
  <si>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</si>
  <si>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</si>
  <si>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</si>
  <si>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</si>
  <si>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</si>
  <si>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</si>
  <si>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</si>
  <si>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</si>
  <si>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</si>
  <si>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</si>
  <si>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</si>
  <si>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</si>
  <si>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</si>
  <si>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</si>
  <si>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</si>
  <si>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</si>
  <si>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</si>
  <si>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</si>
  <si>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</si>
  <si>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</si>
  <si>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</si>
  <si>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</si>
  <si>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</si>
  <si>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</si>
  <si>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</si>
  <si>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</si>
  <si>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</si>
  <si>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</si>
  <si>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</si>
  <si>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</si>
  <si>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</si>
  <si>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</si>
  <si>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</si>
  <si>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</si>
  <si>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</si>
  <si>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</si>
  <si>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</si>
  <si>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</si>
  <si>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</si>
  <si>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</si>
  <si>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</si>
  <si>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</si>
  <si>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</si>
  <si>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</si>
  <si>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</si>
  <si>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</si>
  <si>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</si>
  <si>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</si>
  <si>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</si>
  <si>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</si>
  <si>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</si>
  <si>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</si>
  <si>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</si>
  <si>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</si>
  <si>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</si>
  <si>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</si>
  <si>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</si>
  <si>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</si>
  <si>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</si>
  <si>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</si>
  <si>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</si>
  <si>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</si>
  <si>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</si>
  <si>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</si>
  <si>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</si>
  <si>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</si>
  <si>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</si>
  <si>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</si>
  <si>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</si>
  <si>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</si>
  <si>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</si>
  <si>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</si>
  <si>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</si>
  <si>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</si>
  <si>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</si>
  <si>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</si>
  <si>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</si>
  <si>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</si>
  <si>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</si>
  <si>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</si>
  <si>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</si>
  <si>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</si>
  <si>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</si>
  <si>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</si>
  <si>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</si>
  <si>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</si>
  <si>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</si>
  <si>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</si>
  <si>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</si>
  <si>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</si>
  <si>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</si>
  <si>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</si>
  <si>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</si>
  <si>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</si>
  <si>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</si>
  <si>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</si>
  <si>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</si>
  <si>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</si>
  <si>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</si>
  <si>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</si>
  <si>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</si>
  <si>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</si>
  <si>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</si>
  <si>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</si>
  <si>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</si>
  <si>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</si>
  <si>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</si>
  <si>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</si>
  <si>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</si>
  <si>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</si>
  <si>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</si>
  <si>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</si>
  <si>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</si>
  <si>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</si>
  <si>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</si>
  <si>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</si>
  <si>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</si>
  <si>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</si>
  <si>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</si>
  <si>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</si>
  <si>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</si>
  <si>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</si>
  <si>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</si>
  <si>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</si>
  <si>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</si>
  <si>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</si>
  <si>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</si>
  <si>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</si>
  <si>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</si>
  <si>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</si>
  <si>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</si>
  <si>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</si>
  <si>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</si>
  <si>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</si>
  <si>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</si>
  <si>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</si>
  <si>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</si>
  <si>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</si>
  <si>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</si>
  <si>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</si>
  <si>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</si>
  <si>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</si>
  <si>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</si>
  <si>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</si>
  <si>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</si>
  <si>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</si>
  <si>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</si>
  <si>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</si>
  <si>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</si>
  <si>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</si>
  <si>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</si>
  <si>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</si>
  <si>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</si>
  <si>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</si>
  <si>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</si>
  <si>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</si>
  <si>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</si>
  <si>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</si>
  <si>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</si>
  <si>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</si>
  <si>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</si>
  <si>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</si>
  <si>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</si>
  <si>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</si>
  <si>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</si>
  <si>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</si>
  <si>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</si>
  <si>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</si>
  <si>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</si>
  <si>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</si>
  <si>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</si>
  <si>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</si>
  <si>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</si>
  <si>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</si>
  <si>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</si>
  <si>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</si>
  <si>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</si>
  <si>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</si>
  <si>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</si>
  <si>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</si>
  <si>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</si>
  <si>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</si>
  <si>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</si>
  <si>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</si>
  <si>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</si>
  <si>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</si>
  <si>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</si>
  <si>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</si>
  <si>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</si>
  <si>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</si>
  <si>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</si>
  <si>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</si>
  <si>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</si>
  <si>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</si>
  <si>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</si>
  <si>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</si>
  <si>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</si>
  <si>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</si>
  <si>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</si>
  <si>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</si>
  <si>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</si>
  <si>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</si>
  <si>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</si>
  <si>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</si>
  <si>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</si>
  <si>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</si>
  <si>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</si>
  <si>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</si>
  <si>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</si>
  <si>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</si>
  <si>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</si>
  <si>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</si>
  <si>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</si>
  <si>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</si>
  <si>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</si>
  <si>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</si>
  <si>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</si>
  <si>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</si>
  <si>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</si>
  <si>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</si>
  <si>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</si>
  <si>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</si>
  <si>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</si>
  <si>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</si>
  <si>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</si>
  <si>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</si>
  <si>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</si>
  <si>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</si>
  <si>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</si>
  <si>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</si>
  <si>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</si>
  <si>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</si>
  <si>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</si>
  <si>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</si>
  <si>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</si>
  <si>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</si>
  <si>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</si>
  <si>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</si>
  <si>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</si>
  <si>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</si>
  <si>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</si>
  <si>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</si>
  <si>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</si>
  <si>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</si>
  <si>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</si>
  <si>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</si>
  <si>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</si>
  <si>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</si>
  <si>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</si>
  <si>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</si>
  <si>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</si>
  <si>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</si>
  <si>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</si>
  <si>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</si>
  <si>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</si>
  <si>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</si>
  <si>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</si>
  <si>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</si>
  <si>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</si>
  <si>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</si>
  <si>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</si>
  <si>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</si>
  <si>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</si>
  <si>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</si>
  <si>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</si>
  <si>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</si>
  <si>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</si>
  <si>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</si>
  <si>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</si>
  <si>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</si>
  <si>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</si>
  <si>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</si>
  <si>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</si>
  <si>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</si>
  <si>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</si>
  <si>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</si>
  <si>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</si>
  <si>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</si>
  <si>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</si>
  <si>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</si>
  <si>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</si>
  <si>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</si>
  <si>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</si>
  <si>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</si>
  <si>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</si>
  <si>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</si>
  <si>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</si>
  <si>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</si>
  <si>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</si>
  <si>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</si>
  <si>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</si>
  <si>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</si>
  <si>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</si>
  <si>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</si>
  <si>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</si>
  <si>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</si>
  <si>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</si>
  <si>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</si>
  <si>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</si>
  <si>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</si>
  <si>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</si>
  <si>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</si>
  <si>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</si>
  <si>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</si>
  <si>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</si>
  <si>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</si>
  <si>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</si>
  <si>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</si>
  <si>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</si>
  <si>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</si>
  <si>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</si>
  <si>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</si>
  <si>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</si>
  <si>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</si>
  <si>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</si>
  <si>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</si>
  <si>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</si>
  <si>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</si>
  <si>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</si>
  <si>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</si>
  <si>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</si>
  <si>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</si>
  <si>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</si>
  <si>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</si>
  <si>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</si>
  <si>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</si>
  <si>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</si>
  <si>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</si>
  <si>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</si>
  <si>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</si>
  <si>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</si>
  <si>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</si>
  <si>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</si>
  <si>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</si>
  <si>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</si>
  <si>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</si>
  <si>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</si>
  <si>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</si>
  <si>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</si>
  <si>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</si>
  <si>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</si>
  <si>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</si>
  <si>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</si>
  <si>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</si>
  <si>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</si>
  <si>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</si>
  <si>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</si>
  <si>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</si>
  <si>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</si>
  <si>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</si>
  <si>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</si>
  <si>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</si>
  <si>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</si>
  <si>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</si>
  <si>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</si>
  <si>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</si>
  <si>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</si>
  <si>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</si>
  <si>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</si>
  <si>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</si>
  <si>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</si>
  <si>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</si>
  <si>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</si>
  <si>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</si>
  <si>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</si>
  <si>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</si>
  <si>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</si>
  <si>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</si>
  <si>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</si>
  <si>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</si>
  <si>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</si>
  <si>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</si>
  <si>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</si>
  <si>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</si>
  <si>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</si>
  <si>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</si>
  <si>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</si>
  <si>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</si>
  <si>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</si>
  <si>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</si>
  <si>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</si>
  <si>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</si>
  <si>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</si>
  <si>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</si>
  <si>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</si>
  <si>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</si>
  <si>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</si>
  <si>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</si>
  <si>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</si>
  <si>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</si>
  <si>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</si>
  <si>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</si>
  <si>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</si>
  <si>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</si>
  <si>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</si>
  <si>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</si>
  <si>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</si>
  <si>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</si>
  <si>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</si>
  <si>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</si>
  <si>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</si>
  <si>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</si>
  <si>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</si>
  <si>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</si>
  <si>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</si>
  <si>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</si>
  <si>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</si>
  <si>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</si>
  <si>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</si>
  <si>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</si>
  <si>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</si>
  <si>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</si>
  <si>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</si>
  <si>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</si>
  <si>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</si>
  <si>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</si>
  <si>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</si>
  <si>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</si>
  <si>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</si>
  <si>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</si>
  <si>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</si>
  <si>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</si>
  <si>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</si>
  <si>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</si>
  <si>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</si>
  <si>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</si>
  <si>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</si>
  <si>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</si>
  <si>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</si>
  <si>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</si>
  <si>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</si>
  <si>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</si>
  <si>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</si>
  <si>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</si>
  <si>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</si>
  <si>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</si>
  <si>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</si>
  <si>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</si>
  <si>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</si>
  <si>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</si>
  <si>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</si>
  <si>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</si>
  <si>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</si>
  <si>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</si>
  <si>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</si>
  <si>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</si>
  <si>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</si>
  <si>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</si>
  <si>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</si>
  <si>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</si>
  <si>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</si>
  <si>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</si>
  <si>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</si>
  <si>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</si>
  <si>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</si>
  <si>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</si>
  <si>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</si>
  <si>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</si>
  <si>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</si>
  <si>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</si>
  <si>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</si>
  <si>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</si>
  <si>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</si>
  <si>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</si>
  <si>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</si>
  <si>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</si>
  <si>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</si>
  <si>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</si>
  <si>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</si>
  <si>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</si>
  <si>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</si>
  <si>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</si>
  <si>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</si>
  <si>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</si>
  <si>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</si>
  <si>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</si>
  <si>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</si>
  <si>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</si>
  <si>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</si>
  <si>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</si>
  <si>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</si>
  <si>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</si>
  <si>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</si>
  <si>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</si>
  <si>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</si>
  <si>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</si>
  <si>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</si>
  <si>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</si>
  <si>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</si>
  <si>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</si>
  <si>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</si>
  <si>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</si>
  <si>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</si>
  <si>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</si>
  <si>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</si>
  <si>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</si>
  <si>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</si>
  <si>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</si>
  <si>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</si>
  <si>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</si>
  <si>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</si>
  <si>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</si>
  <si>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</si>
  <si>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</si>
  <si>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</si>
  <si>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</si>
  <si>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</si>
  <si>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</si>
  <si>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</si>
  <si>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</si>
  <si>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</si>
  <si>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</si>
  <si>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</si>
  <si>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</si>
  <si>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</si>
  <si>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</si>
  <si>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</si>
  <si>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</si>
  <si>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</si>
  <si>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</si>
  <si>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</si>
  <si>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</si>
  <si>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</si>
  <si>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</si>
  <si>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</si>
  <si>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</si>
  <si>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</si>
  <si>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</si>
  <si>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</si>
  <si>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</si>
  <si>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</si>
  <si>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</si>
  <si>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</si>
  <si>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</si>
  <si>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</si>
  <si>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</si>
  <si>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</si>
  <si>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</si>
  <si>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</si>
  <si>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</si>
  <si>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</si>
  <si>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</si>
  <si>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</si>
  <si>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</si>
  <si>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</si>
  <si>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</si>
  <si>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</si>
  <si>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</si>
  <si>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</si>
  <si>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</si>
  <si>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</si>
  <si>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</si>
  <si>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</si>
  <si>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</si>
  <si>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</si>
  <si>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</si>
  <si>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</si>
  <si>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</si>
  <si>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</si>
  <si>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</si>
  <si>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</si>
  <si>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</si>
  <si>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</si>
  <si>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</si>
  <si>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</si>
  <si>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</si>
  <si>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</si>
  <si>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</si>
  <si>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</si>
  <si>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</si>
  <si>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</si>
  <si>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</si>
  <si>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</si>
  <si>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</si>
  <si>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</si>
  <si>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</si>
  <si>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</si>
  <si>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</si>
  <si>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</si>
  <si>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</si>
  <si>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</si>
  <si>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</si>
  <si>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</si>
  <si>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</si>
  <si>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</si>
  <si>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</si>
  <si>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</si>
  <si>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</si>
  <si>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</si>
  <si>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</si>
  <si>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</si>
  <si>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</si>
  <si>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</si>
  <si>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</si>
  <si>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</si>
  <si>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</si>
  <si>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</si>
  <si>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</si>
  <si>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</si>
  <si>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</si>
  <si>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</si>
  <si>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</si>
  <si>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</si>
  <si>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</si>
  <si>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</si>
  <si>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</si>
  <si>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</si>
  <si>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</si>
  <si>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</si>
  <si>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</si>
  <si>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</si>
  <si>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</si>
  <si>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</si>
  <si>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</si>
  <si>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</si>
  <si>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</si>
  <si>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</si>
  <si>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</si>
  <si>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</si>
  <si>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</si>
  <si>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</si>
  <si>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</si>
  <si>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</si>
  <si>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</si>
  <si>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</si>
  <si>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</si>
  <si>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</si>
  <si>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</si>
  <si>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</si>
  <si>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</si>
  <si>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</si>
  <si>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</si>
  <si>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</si>
  <si>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</si>
  <si>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</si>
  <si>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</si>
  <si>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</si>
  <si>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</si>
  <si>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</si>
  <si>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</si>
  <si>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</si>
  <si>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</si>
  <si>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</si>
  <si>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</si>
  <si>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</si>
  <si>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</si>
  <si>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</si>
  <si>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</si>
  <si>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</si>
  <si>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</si>
  <si>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</si>
  <si>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</si>
  <si>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</si>
  <si>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</si>
  <si>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</si>
  <si>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</si>
  <si>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</si>
  <si>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</si>
  <si>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</si>
  <si>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</si>
  <si>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</si>
  <si>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</si>
  <si>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</si>
  <si>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</si>
  <si>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</si>
  <si>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</si>
  <si>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</si>
  <si>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</si>
  <si>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</si>
  <si>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</si>
  <si>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</si>
  <si>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</si>
  <si>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</si>
  <si>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</si>
  <si>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</si>
  <si>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</si>
  <si>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</si>
  <si>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</si>
  <si>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</si>
  <si>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</si>
  <si>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</si>
  <si>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</si>
  <si>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</si>
  <si>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</si>
  <si>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</si>
  <si>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</si>
  <si>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</si>
  <si>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</si>
  <si>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</si>
  <si>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</si>
  <si>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</si>
  <si>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</si>
  <si>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</si>
  <si>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</si>
  <si>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</si>
  <si>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</si>
  <si>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</si>
  <si>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</si>
  <si>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</si>
  <si>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</si>
  <si>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</si>
  <si>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</si>
  <si>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</si>
  <si>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</si>
  <si>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</si>
  <si>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</si>
  <si>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</si>
  <si>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</si>
  <si>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</si>
  <si>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</si>
  <si>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</si>
  <si>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</si>
  <si>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</si>
  <si>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</si>
  <si>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</si>
  <si>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</si>
  <si>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</si>
  <si>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</si>
  <si>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</si>
  <si>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</si>
  <si>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</si>
  <si>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</si>
  <si>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</si>
  <si>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</si>
  <si>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</si>
  <si>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</si>
  <si>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</si>
  <si>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</si>
  <si>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</si>
  <si>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</si>
  <si>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</si>
  <si>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</si>
  <si>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</si>
  <si>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</si>
  <si>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</si>
  <si>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</si>
  <si>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</si>
  <si>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</si>
  <si>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</si>
  <si>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</si>
  <si>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</si>
  <si>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</si>
  <si>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</si>
  <si>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</si>
  <si>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</si>
  <si>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</si>
  <si>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</si>
  <si>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</si>
  <si>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</si>
  <si>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</si>
  <si>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</si>
  <si>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</si>
  <si>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</si>
  <si>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</si>
  <si>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</si>
  <si>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</si>
  <si>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</si>
  <si>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</si>
  <si>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</si>
  <si>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</si>
  <si>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</si>
  <si>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</si>
  <si>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</si>
  <si>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</si>
  <si>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</si>
  <si>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</si>
  <si>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</si>
  <si>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</si>
  <si>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</si>
  <si>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</si>
  <si>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</si>
  <si>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</si>
  <si>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</si>
  <si>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</si>
  <si>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</si>
  <si>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</si>
  <si>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</si>
  <si>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</si>
  <si>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</si>
  <si>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</si>
  <si>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</si>
  <si>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</si>
  <si>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</si>
  <si>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</si>
  <si>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</si>
  <si>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</si>
  <si>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</si>
  <si>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</si>
  <si>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</si>
  <si>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</si>
  <si>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</si>
  <si>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</si>
  <si>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</si>
  <si>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</si>
  <si>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</si>
  <si>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</si>
  <si>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</si>
  <si>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</si>
  <si>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</si>
  <si>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</si>
  <si>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</si>
  <si>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</si>
  <si>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</si>
  <si>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</si>
  <si>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</si>
  <si>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</si>
  <si>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</si>
  <si>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</si>
  <si>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</si>
  <si>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</si>
  <si>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</si>
  <si>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</si>
  <si>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</si>
  <si>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</si>
  <si>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</si>
  <si>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</si>
  <si>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</si>
  <si>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</si>
  <si>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</si>
  <si>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</si>
  <si>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</si>
  <si>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</si>
  <si>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</si>
  <si>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</si>
  <si>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</si>
  <si>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</si>
  <si>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</si>
  <si>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</si>
  <si>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</si>
  <si>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</si>
  <si>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</si>
  <si>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</si>
  <si>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</si>
  <si>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</si>
  <si>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</si>
  <si>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</si>
  <si>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</si>
  <si>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</si>
  <si>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</si>
  <si>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</si>
  <si>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</si>
  <si>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</si>
  <si>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</si>
  <si>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</si>
  <si>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</si>
  <si>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</si>
  <si>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</si>
  <si>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</si>
  <si>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</si>
  <si>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</si>
  <si>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</si>
  <si>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</si>
  <si>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</si>
  <si>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</si>
  <si>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</si>
  <si>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</si>
  <si>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</si>
  <si>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</si>
  <si>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</si>
  <si>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</si>
  <si>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</si>
  <si>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</si>
  <si>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</si>
  <si>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</si>
  <si>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</si>
  <si>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</si>
  <si>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</si>
  <si>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</si>
  <si>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</si>
  <si>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</si>
  <si>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</si>
  <si>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</si>
  <si>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</si>
  <si>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</si>
  <si>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</si>
  <si>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</si>
  <si>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</si>
  <si>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</si>
  <si>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</si>
  <si>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</si>
  <si>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</si>
  <si>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</si>
  <si>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</si>
  <si>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</si>
  <si>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</si>
  <si>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</si>
  <si>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</si>
  <si>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</si>
  <si>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</si>
  <si>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</si>
  <si>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</si>
  <si>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</si>
  <si>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</si>
  <si>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</si>
  <si>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</si>
  <si>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</si>
  <si>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</si>
  <si>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</si>
  <si>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</si>
  <si>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</si>
  <si>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</si>
  <si>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</si>
  <si>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</si>
  <si>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</si>
  <si>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</si>
  <si>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</si>
  <si>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</si>
  <si>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</si>
  <si>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</si>
  <si>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</si>
  <si>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</si>
  <si>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</si>
  <si>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</si>
  <si>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</si>
  <si>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</si>
  <si>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</si>
  <si>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</si>
  <si>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</si>
  <si>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</si>
  <si>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</si>
  <si>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</si>
  <si>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</si>
  <si>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</si>
  <si>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</si>
  <si>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</si>
  <si>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</si>
  <si>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</si>
  <si>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</si>
  <si>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</si>
  <si>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</si>
  <si>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</si>
  <si>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</si>
  <si>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</si>
  <si>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</si>
  <si>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</si>
  <si>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</si>
  <si>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</si>
  <si>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</si>
  <si>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</si>
  <si>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</si>
  <si>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</si>
  <si>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</si>
  <si>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</si>
  <si>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</si>
  <si>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</si>
  <si>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</si>
  <si>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</si>
  <si>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</si>
  <si>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</si>
  <si>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</si>
  <si>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</si>
  <si>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</si>
  <si>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</si>
  <si>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</si>
  <si>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</si>
  <si>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</si>
  <si>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</si>
  <si>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</si>
  <si>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</si>
  <si>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</si>
  <si>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</si>
  <si>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</si>
  <si>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</si>
  <si>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</si>
  <si>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</si>
  <si>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</si>
  <si>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</si>
  <si>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</si>
  <si>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</si>
  <si>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</si>
  <si>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</si>
  <si>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</si>
  <si>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</si>
  <si>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</si>
  <si>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</si>
  <si>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</si>
  <si>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</si>
  <si>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</si>
  <si>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</si>
  <si>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</si>
  <si>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</si>
  <si>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</si>
  <si>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</si>
  <si>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</si>
  <si>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</si>
  <si>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</si>
  <si>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</si>
  <si>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</si>
  <si>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</si>
  <si>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</si>
  <si>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</si>
  <si>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</si>
  <si>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</si>
  <si>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</si>
  <si>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</si>
  <si>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</si>
  <si>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</si>
  <si>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</si>
  <si>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</si>
  <si>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</si>
  <si>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</si>
  <si>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</si>
  <si>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</si>
  <si>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</si>
  <si>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</si>
  <si>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</si>
  <si>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</si>
  <si>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</si>
  <si>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</si>
  <si>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</si>
  <si>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</si>
  <si>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</si>
  <si>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</si>
  <si>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</si>
  <si>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</si>
  <si>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</si>
  <si>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</si>
  <si>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</si>
  <si>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</si>
  <si>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</si>
  <si>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</si>
  <si>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</si>
  <si>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</si>
  <si>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</si>
  <si>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</si>
  <si>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</si>
  <si>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</si>
  <si>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</si>
  <si>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</si>
  <si>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</si>
  <si>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</si>
  <si>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</si>
  <si>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</si>
  <si>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</si>
  <si>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</si>
  <si>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</si>
  <si>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</si>
  <si>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</si>
  <si>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</si>
  <si>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</si>
  <si>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</si>
  <si>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</si>
  <si>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</si>
  <si>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</si>
  <si>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</si>
  <si>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</si>
  <si>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</si>
  <si>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</si>
  <si>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</si>
  <si>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</si>
  <si>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</si>
  <si>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</si>
  <si>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</si>
  <si>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</si>
  <si>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</si>
  <si>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</si>
  <si>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</si>
  <si>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</si>
  <si>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</si>
  <si>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</si>
  <si>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</si>
  <si>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</si>
  <si>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</si>
  <si>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</si>
  <si>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</si>
  <si>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</si>
  <si>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</si>
  <si>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</si>
  <si>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</si>
  <si>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</si>
  <si>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</si>
  <si>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</si>
  <si>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</si>
  <si>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</si>
  <si>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</si>
  <si>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</si>
  <si>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</si>
  <si>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</si>
  <si>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</si>
  <si>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</si>
  <si>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</si>
  <si>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</si>
  <si>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</si>
  <si>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</si>
  <si>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</si>
  <si>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</si>
  <si>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</si>
  <si>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</si>
  <si>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</si>
  <si>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</si>
  <si>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</si>
  <si>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</si>
  <si>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</si>
  <si>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</si>
  <si>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</si>
  <si>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</si>
  <si>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</si>
  <si>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</si>
  <si>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</si>
  <si>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</si>
  <si>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</si>
  <si>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</si>
  <si>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</si>
  <si>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</si>
  <si>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</si>
  <si>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</si>
  <si>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</si>
  <si>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</si>
  <si>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</si>
  <si>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</si>
  <si>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</si>
  <si>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</si>
  <si>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</si>
  <si>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</si>
  <si>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</si>
  <si>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</si>
  <si>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</si>
  <si>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</si>
  <si>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</si>
  <si>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</si>
  <si>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</si>
  <si>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</si>
  <si>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</si>
  <si>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</si>
  <si>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</si>
  <si>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</si>
  <si>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</si>
  <si>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</si>
  <si>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</si>
  <si>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</si>
  <si>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</si>
  <si>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</si>
  <si>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</si>
  <si>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</si>
  <si>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</si>
  <si>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</si>
  <si>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</si>
  <si>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</si>
  <si>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</si>
  <si>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</si>
  <si>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</si>
  <si>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</si>
  <si>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</si>
  <si>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</si>
  <si>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</si>
  <si>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</si>
  <si>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</si>
  <si>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</si>
  <si>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</si>
  <si>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</si>
  <si>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</si>
  <si>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</si>
  <si>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</si>
  <si>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</si>
  <si>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</si>
  <si>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</si>
  <si>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</si>
  <si>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</si>
  <si>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</si>
  <si>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</si>
  <si>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</si>
  <si>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</si>
  <si>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</si>
  <si>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</si>
  <si>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</si>
  <si>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</si>
  <si>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</si>
  <si>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</si>
  <si>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</si>
  <si>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</si>
  <si>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</si>
  <si>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</si>
  <si>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</si>
  <si>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</si>
  <si>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</si>
  <si>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</si>
  <si>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</si>
  <si>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</si>
  <si>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</si>
  <si>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</si>
  <si>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</si>
  <si>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</si>
  <si>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</si>
  <si>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</si>
  <si>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</si>
  <si>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</si>
  <si>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</si>
  <si>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</si>
  <si>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</si>
  <si>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</si>
  <si>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</si>
  <si>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</si>
  <si>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</si>
  <si>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</si>
  <si>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</si>
  <si>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</si>
  <si>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</si>
  <si>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</si>
  <si>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</si>
  <si>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</si>
  <si>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</si>
  <si>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</si>
  <si>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</si>
  <si>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</si>
  <si>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</si>
  <si>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</si>
  <si>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</si>
  <si>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</si>
  <si>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</si>
  <si>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</si>
  <si>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</si>
  <si>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</si>
  <si>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</si>
  <si>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</si>
  <si>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</si>
  <si>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</si>
  <si>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</si>
  <si>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</si>
  <si>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</si>
  <si>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</si>
  <si>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</si>
  <si>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</si>
  <si>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</si>
  <si>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</si>
  <si>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</si>
  <si>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</si>
  <si>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</si>
  <si>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</si>
  <si>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</si>
  <si>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</si>
  <si>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</si>
  <si>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</si>
  <si>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</si>
  <si>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</si>
  <si>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</si>
  <si>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</si>
  <si>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</si>
  <si>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</si>
  <si>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</si>
  <si>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</si>
  <si>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</si>
  <si>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</si>
  <si>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</si>
  <si>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</si>
  <si>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</si>
  <si>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</si>
  <si>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</si>
  <si>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</si>
  <si>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</si>
  <si>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</si>
  <si>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</si>
  <si>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</si>
  <si>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</si>
  <si>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</si>
  <si>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</si>
  <si>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</si>
  <si>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</si>
  <si>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</si>
  <si>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</si>
  <si>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</si>
  <si>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</si>
  <si>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</si>
  <si>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</si>
  <si>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</si>
  <si>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</si>
  <si>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</si>
  <si>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</si>
  <si>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</si>
  <si>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</si>
  <si>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</si>
  <si>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</si>
  <si>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</si>
  <si>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</si>
  <si>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</si>
  <si>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</si>
  <si>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</si>
  <si>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</si>
  <si>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</si>
  <si>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</si>
  <si>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</si>
  <si>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</si>
  <si>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</si>
  <si>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</si>
  <si>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</si>
  <si>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</si>
  <si>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</si>
  <si>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</si>
  <si>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</si>
  <si>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</si>
  <si>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</si>
  <si>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</si>
  <si>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</si>
  <si>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</si>
  <si>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</si>
  <si>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</si>
  <si>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</si>
  <si>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</si>
  <si>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</si>
  <si>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</si>
  <si>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</si>
  <si>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</si>
  <si>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</si>
  <si>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</si>
  <si>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</si>
  <si>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</si>
  <si>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</si>
  <si>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</si>
  <si>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</si>
  <si>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</si>
  <si>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</si>
  <si>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</si>
  <si>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</si>
  <si>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</si>
  <si>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</si>
  <si>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</si>
  <si>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</si>
  <si>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</si>
  <si>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</si>
  <si>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</si>
  <si>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</si>
  <si>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</si>
  <si>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</si>
  <si>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</si>
  <si>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</si>
  <si>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</si>
  <si>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</si>
  <si>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</si>
  <si>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</si>
  <si>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</si>
  <si>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</si>
  <si>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</si>
  <si>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</si>
  <si>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</si>
  <si>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</si>
  <si>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</si>
  <si>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</si>
  <si>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</si>
  <si>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</si>
  <si>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</si>
  <si>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</si>
  <si>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</si>
  <si>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</si>
  <si>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</si>
  <si>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</si>
  <si>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</si>
  <si>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</si>
  <si>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</si>
  <si>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</si>
  <si>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</si>
  <si>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</si>
  <si>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</si>
  <si>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</si>
  <si>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</si>
  <si>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</si>
  <si>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</si>
  <si>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</si>
  <si>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</si>
  <si>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</si>
  <si>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</si>
  <si>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</si>
  <si>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</si>
  <si>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</si>
  <si>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</si>
  <si>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</si>
  <si>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</si>
  <si>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</si>
  <si>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</si>
  <si>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</si>
  <si>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</si>
  <si>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</si>
  <si>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</si>
  <si>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</si>
  <si>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</si>
  <si>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</si>
  <si>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</si>
  <si>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</si>
  <si>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</si>
  <si>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</si>
  <si>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</si>
  <si>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</si>
  <si>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</si>
  <si>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</si>
  <si>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</si>
  <si>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</si>
  <si>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</si>
  <si>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</si>
  <si>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</si>
  <si>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</si>
  <si>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</si>
  <si>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</si>
  <si>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</si>
  <si>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</si>
  <si>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</si>
  <si>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</si>
  <si>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</si>
  <si>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</si>
  <si>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</si>
  <si>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</si>
  <si>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</si>
  <si>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</si>
  <si>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</si>
  <si>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</si>
  <si>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</si>
  <si>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</si>
  <si>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</si>
  <si>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</si>
  <si>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</si>
  <si>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</si>
  <si>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</si>
  <si>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</si>
  <si>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</si>
  <si>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</si>
  <si>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</si>
  <si>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</si>
  <si>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</si>
  <si>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</si>
  <si>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</si>
  <si>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</si>
  <si>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</si>
  <si>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</si>
  <si>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</si>
  <si>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</si>
  <si>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</si>
  <si>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</si>
  <si>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</si>
  <si>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</si>
  <si>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</si>
  <si>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</si>
  <si>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</si>
  <si>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</si>
  <si>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</si>
  <si>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</si>
  <si>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</si>
  <si>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</si>
  <si>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</si>
  <si>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</si>
  <si>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</si>
  <si>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</si>
  <si>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</si>
  <si>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</si>
  <si>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</si>
  <si>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</si>
  <si>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</si>
  <si>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</si>
  <si>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</si>
  <si>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</si>
  <si>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</si>
  <si>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</si>
  <si>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</si>
  <si>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</si>
  <si>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</si>
  <si>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</si>
  <si>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</si>
  <si>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</si>
  <si>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</si>
  <si>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</si>
  <si>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</si>
  <si>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</si>
  <si>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</si>
  <si>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</si>
  <si>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</si>
  <si>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</si>
  <si>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</si>
  <si>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</si>
  <si>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</si>
  <si>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</si>
  <si>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</si>
  <si>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</si>
  <si>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</si>
  <si>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</si>
  <si>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</si>
  <si>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</si>
  <si>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</si>
  <si>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</si>
  <si>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</si>
  <si>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</si>
  <si>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</si>
  <si>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</si>
  <si>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</si>
  <si>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</si>
  <si>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</si>
  <si>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</si>
  <si>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</si>
  <si>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</si>
  <si>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</si>
  <si>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</si>
  <si>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</si>
  <si>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</si>
  <si>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</si>
  <si>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</si>
  <si>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</si>
  <si>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</si>
  <si>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</si>
  <si>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</si>
  <si>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</si>
  <si>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</si>
  <si>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</si>
  <si>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</si>
  <si>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</si>
  <si>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</si>
  <si>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</si>
  <si>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</si>
  <si>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</si>
  <si>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</si>
  <si>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</si>
  <si>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</si>
  <si>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</si>
  <si>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</si>
  <si>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</si>
  <si>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</si>
  <si>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</si>
  <si>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</si>
  <si>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</si>
  <si>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</si>
  <si>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</si>
  <si>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</si>
  <si>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</si>
  <si>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</si>
  <si>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</si>
  <si>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</si>
  <si>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</si>
  <si>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</si>
  <si>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</si>
  <si>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</si>
  <si>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</si>
  <si>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</si>
  <si>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</si>
  <si>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</si>
  <si>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</si>
  <si>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</si>
  <si>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</si>
  <si>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</si>
  <si>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</si>
  <si>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</si>
  <si>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</si>
  <si>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</si>
  <si>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</si>
  <si>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</si>
  <si>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</si>
  <si>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</si>
  <si>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</si>
  <si>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</si>
  <si>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</si>
  <si>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</si>
  <si>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</si>
  <si>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</si>
  <si>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</si>
  <si>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</si>
  <si>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</si>
  <si>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</si>
  <si>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</si>
  <si>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</si>
  <si>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</si>
  <si>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</si>
  <si>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</si>
  <si>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</si>
  <si>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</si>
  <si>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</si>
  <si>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</si>
  <si>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</si>
  <si>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</si>
  <si>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</si>
  <si>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</si>
  <si>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</si>
  <si>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</si>
  <si>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</si>
  <si>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</si>
  <si>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</si>
  <si>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</si>
  <si>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</si>
  <si>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</si>
  <si>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</si>
  <si>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</si>
  <si>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</si>
  <si>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</si>
  <si>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</si>
  <si>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</si>
  <si>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</si>
  <si>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</si>
  <si>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</si>
  <si>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</si>
  <si>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</si>
  <si>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</si>
  <si>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</si>
  <si>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</si>
  <si>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</si>
  <si>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</si>
  <si>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</si>
  <si>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</si>
  <si>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</si>
  <si>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</si>
  <si>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</si>
  <si>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</si>
  <si>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</si>
  <si>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</si>
  <si>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</si>
  <si>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</si>
  <si>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</si>
  <si>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</si>
  <si>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</si>
  <si>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</si>
  <si>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</si>
  <si>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</si>
  <si>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</si>
  <si>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</si>
  <si>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</si>
  <si>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</si>
  <si>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</si>
  <si>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</si>
  <si>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</si>
  <si>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</si>
  <si>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</si>
  <si>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</si>
  <si>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</si>
  <si>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</si>
  <si>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</si>
  <si>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</si>
  <si>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</si>
  <si>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</si>
  <si>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</si>
  <si>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</si>
  <si>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</si>
  <si>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</si>
  <si>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</si>
  <si>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</si>
  <si>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</si>
  <si>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</si>
  <si>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</si>
  <si>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</si>
  <si>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</si>
  <si>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</si>
  <si>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</si>
  <si>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</si>
  <si>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</si>
  <si>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</si>
  <si>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</si>
  <si>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</si>
  <si>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</si>
  <si>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</si>
  <si>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</si>
  <si>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</si>
  <si>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</si>
  <si>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</si>
  <si>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</si>
  <si>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</si>
  <si>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</si>
  <si>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</si>
  <si>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</si>
  <si>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</si>
  <si>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</si>
  <si>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</si>
  <si>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</si>
  <si>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</si>
  <si>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</si>
  <si>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</si>
  <si>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</si>
  <si>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</si>
  <si>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</si>
  <si>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</si>
  <si>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</si>
  <si>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</si>
  <si>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</si>
  <si>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</si>
  <si>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</si>
  <si>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</si>
  <si>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</si>
  <si>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</si>
  <si>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</si>
  <si>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</si>
  <si>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</si>
  <si>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</si>
  <si>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</si>
  <si>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</si>
  <si>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</si>
  <si>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</si>
  <si>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</si>
  <si>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</si>
  <si>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</si>
  <si>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</si>
  <si>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</si>
  <si>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</si>
  <si>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</si>
  <si>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</si>
  <si>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</si>
  <si>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</si>
  <si>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</si>
  <si>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</si>
  <si>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</si>
  <si>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</si>
  <si>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</si>
  <si>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</si>
  <si>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</si>
  <si>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</si>
  <si>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</si>
  <si>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</si>
  <si>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</si>
  <si>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</si>
  <si>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</si>
  <si>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</si>
  <si>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</si>
  <si>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</si>
  <si>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</si>
  <si>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</si>
  <si>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</si>
  <si>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</si>
  <si>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</si>
  <si>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</si>
  <si>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</si>
  <si>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</si>
  <si>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</si>
  <si>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</si>
  <si>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</si>
  <si>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</si>
  <si>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</si>
  <si>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</si>
  <si>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</si>
  <si>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</si>
  <si>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</si>
  <si>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</si>
  <si>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</si>
  <si>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</si>
  <si>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</si>
  <si>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</si>
  <si>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</si>
  <si>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</si>
  <si>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</si>
  <si>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</si>
  <si>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</si>
  <si>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</si>
  <si>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</si>
  <si>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</si>
  <si>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</si>
  <si>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</si>
  <si>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</si>
  <si>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</si>
  <si>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</si>
  <si>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</si>
  <si>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</si>
  <si>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</si>
  <si>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</si>
  <si>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</si>
  <si>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</si>
  <si>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</si>
  <si>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</si>
  <si>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</si>
  <si>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</si>
  <si>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</si>
  <si>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</si>
  <si>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</si>
  <si>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</si>
  <si>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</si>
  <si>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</si>
  <si>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</si>
  <si>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</si>
  <si>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</si>
  <si>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</si>
  <si>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</si>
  <si>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</si>
  <si>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</si>
  <si>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</si>
  <si>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</si>
  <si>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</si>
  <si>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</si>
  <si>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</si>
  <si>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</si>
  <si>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</si>
  <si>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</si>
  <si>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</si>
  <si>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</si>
  <si>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</si>
  <si>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</si>
  <si>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</si>
  <si>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</si>
  <si>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</si>
  <si>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</si>
  <si>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</si>
  <si>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</si>
  <si>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</si>
  <si>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</si>
  <si>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</si>
  <si>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</si>
  <si>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</si>
  <si>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</si>
  <si>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</si>
  <si>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</si>
  <si>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</si>
  <si>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</si>
  <si>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</si>
  <si>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</si>
  <si>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</si>
  <si>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</si>
  <si>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</si>
  <si>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</si>
  <si>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</si>
  <si>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</si>
  <si>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</si>
  <si>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</si>
  <si>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</si>
  <si>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</si>
  <si>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</si>
  <si>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</si>
  <si>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</si>
  <si>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</si>
  <si>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</si>
  <si>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</si>
  <si>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</si>
  <si>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</si>
  <si>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</si>
  <si>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</si>
  <si>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</si>
  <si>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</si>
  <si>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</si>
  <si>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</si>
  <si>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</si>
  <si>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</si>
  <si>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</si>
  <si>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</si>
  <si>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</si>
  <si>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</si>
  <si>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</si>
  <si>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</si>
  <si>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</si>
  <si>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</si>
  <si>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</si>
  <si>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</si>
  <si>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</si>
  <si>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</si>
  <si>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</si>
  <si>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</si>
  <si>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</si>
  <si>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</si>
  <si>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</si>
  <si>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</si>
  <si>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</si>
  <si>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</si>
  <si>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</si>
  <si>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</si>
  <si>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</si>
  <si>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</si>
  <si>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</si>
  <si>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</si>
  <si>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</si>
  <si>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</si>
  <si>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</si>
  <si>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</si>
  <si>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</si>
  <si>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</si>
  <si>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</si>
  <si>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</si>
  <si>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</si>
  <si>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</si>
  <si>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</si>
  <si>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</si>
  <si>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</si>
  <si>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</si>
  <si>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</si>
  <si>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</si>
  <si>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</si>
  <si>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</si>
  <si>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</si>
  <si>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</si>
  <si>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</si>
  <si>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</si>
  <si>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</si>
  <si>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</si>
  <si>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</si>
  <si>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</si>
  <si>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</si>
  <si>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</si>
  <si>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</si>
  <si>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</si>
  <si>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</si>
  <si>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</si>
  <si>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</si>
  <si>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</si>
  <si>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</si>
  <si>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</si>
  <si>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</si>
  <si>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</si>
  <si>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</si>
  <si>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</si>
  <si>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</si>
  <si>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</si>
  <si>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</si>
  <si>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</si>
  <si>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</si>
  <si>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</si>
  <si>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</si>
  <si>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</si>
  <si>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</si>
  <si>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</si>
  <si>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</si>
  <si>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</si>
  <si>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</si>
  <si>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</si>
  <si>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</si>
  <si>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</si>
  <si>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</si>
  <si>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</si>
  <si>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</si>
  <si>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</si>
  <si>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</si>
  <si>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</si>
  <si>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</si>
  <si>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</si>
  <si>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</si>
  <si>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</si>
  <si>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</si>
  <si>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</si>
  <si>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</si>
  <si>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</si>
  <si>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</si>
  <si>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</si>
  <si>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</si>
  <si>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</si>
  <si>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</si>
  <si>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</si>
  <si>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</si>
  <si>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</si>
  <si>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</si>
  <si>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</si>
  <si>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</si>
  <si>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</si>
  <si>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</si>
  <si>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</si>
  <si>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</si>
  <si>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</si>
  <si>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</si>
  <si>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</si>
  <si>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</si>
  <si>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</si>
  <si>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</si>
  <si>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</si>
  <si>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</si>
  <si>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</si>
  <si>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</si>
  <si>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</si>
  <si>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</si>
  <si>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</si>
  <si>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</si>
  <si>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</si>
  <si>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</si>
  <si>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</si>
  <si>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</si>
  <si>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</si>
  <si>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</si>
  <si>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</si>
  <si>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</si>
  <si>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</si>
  <si>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</si>
  <si>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</si>
  <si>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</si>
  <si>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</si>
  <si>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</si>
  <si>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</si>
  <si>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</si>
  <si>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</si>
  <si>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</si>
  <si>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</si>
  <si>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</si>
  <si>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</si>
  <si>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</si>
  <si>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</si>
  <si>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</si>
  <si>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</si>
  <si>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</si>
  <si>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</si>
  <si>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</si>
  <si>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</si>
  <si>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</si>
  <si>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</si>
  <si>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</si>
  <si>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</si>
  <si>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</si>
  <si>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</si>
  <si>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</si>
  <si>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</si>
  <si>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</si>
  <si>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</si>
  <si>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</si>
  <si>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</si>
  <si>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</si>
  <si>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</si>
  <si>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</si>
  <si>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</si>
  <si>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</si>
  <si>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</si>
  <si>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</si>
  <si>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</si>
  <si>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</si>
  <si>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</si>
  <si>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</si>
  <si>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</si>
  <si>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</si>
  <si>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</si>
  <si>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</si>
  <si>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</si>
  <si>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</si>
  <si>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</si>
  <si>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</si>
  <si>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</si>
  <si>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</si>
  <si>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</si>
  <si>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</si>
  <si>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</si>
  <si>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</si>
  <si>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</si>
  <si>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</si>
  <si>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</si>
  <si>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</si>
  <si>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</si>
  <si>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</si>
  <si>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</si>
  <si>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</si>
  <si>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</si>
  <si>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</si>
  <si>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</si>
  <si>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</si>
  <si>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</si>
  <si>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</si>
  <si>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</si>
  <si>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</si>
  <si>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</si>
  <si>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</si>
  <si>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</si>
  <si>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</si>
  <si>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</si>
  <si>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</si>
  <si>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</si>
  <si>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</si>
  <si>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</si>
  <si>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</si>
  <si>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</si>
  <si>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</si>
  <si>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</si>
  <si>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</si>
  <si>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</si>
  <si>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</si>
  <si>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</si>
  <si>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</si>
  <si>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</si>
  <si>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</si>
  <si>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</si>
  <si>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</si>
  <si>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</si>
  <si>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</si>
  <si>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</si>
  <si>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</si>
  <si>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</si>
  <si>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</si>
  <si>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</si>
  <si>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</si>
  <si>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</si>
  <si>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</si>
  <si>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</si>
  <si>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</si>
  <si>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</si>
  <si>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</si>
  <si>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</si>
  <si>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</si>
  <si>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</si>
  <si>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</si>
  <si>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</si>
  <si>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</si>
  <si>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</si>
  <si>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</si>
  <si>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</si>
  <si>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</si>
  <si>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</si>
  <si>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</si>
  <si>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</si>
  <si>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</si>
  <si>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</si>
  <si>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</si>
  <si>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</si>
  <si>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</si>
  <si>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</si>
  <si>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</si>
  <si>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</si>
  <si>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</si>
  <si>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</si>
  <si>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</si>
  <si>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</si>
  <si>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</si>
  <si>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</si>
  <si>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</si>
  <si>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</si>
  <si>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</si>
  <si>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</si>
  <si>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</si>
  <si>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</si>
  <si>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</si>
  <si>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</si>
  <si>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</si>
  <si>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</si>
  <si>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</si>
  <si>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</si>
  <si>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</si>
  <si>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</si>
  <si>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</si>
  <si>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</si>
  <si>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</si>
  <si>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</si>
  <si>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</si>
  <si>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</si>
  <si>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</si>
  <si>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</si>
  <si>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</si>
  <si>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</si>
  <si>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</si>
  <si>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</si>
  <si>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</si>
  <si>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</si>
  <si>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</si>
  <si>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</si>
  <si>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</si>
  <si>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</si>
  <si>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</si>
  <si>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</si>
  <si>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</si>
  <si>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</si>
  <si>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</si>
  <si>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</si>
  <si>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</si>
  <si>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</si>
  <si>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</si>
  <si>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</si>
  <si>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</si>
  <si>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</si>
  <si>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</si>
  <si>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</si>
  <si>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</si>
  <si>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</si>
  <si>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</si>
  <si>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</si>
  <si>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</si>
  <si>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</si>
  <si>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</si>
  <si>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</si>
  <si>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</si>
  <si>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</si>
  <si>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</si>
  <si>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</si>
  <si>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</si>
  <si>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</si>
  <si>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</si>
  <si>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</si>
  <si>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</si>
  <si>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</si>
  <si>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</si>
  <si>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</si>
  <si>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</si>
  <si>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</si>
  <si>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</si>
  <si>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</si>
  <si>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</si>
  <si>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</si>
  <si>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</si>
  <si>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</si>
  <si>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</si>
  <si>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</si>
  <si>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</si>
  <si>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</si>
  <si>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</si>
  <si>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</si>
  <si>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</si>
  <si>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</si>
  <si>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</si>
  <si>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</si>
  <si>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</si>
  <si>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</si>
  <si>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</si>
  <si>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</si>
  <si>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</si>
  <si>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</si>
  <si>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</si>
  <si>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</si>
  <si>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</si>
  <si>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</si>
  <si>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</si>
  <si>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</si>
  <si>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</si>
  <si>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</si>
  <si>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</si>
  <si>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</si>
  <si>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</si>
  <si>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</si>
  <si>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</si>
  <si>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</si>
  <si>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</si>
  <si>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</si>
  <si>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</si>
  <si>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</si>
  <si>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</si>
  <si>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</si>
  <si>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</si>
  <si>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</si>
  <si>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</si>
  <si>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</si>
  <si>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</si>
  <si>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</si>
  <si>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</si>
  <si>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</si>
  <si>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</si>
  <si>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</si>
  <si>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</si>
  <si>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</si>
  <si>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</si>
  <si>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</si>
  <si>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</si>
  <si>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</si>
  <si>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</si>
  <si>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</si>
  <si>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</si>
  <si>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</si>
  <si>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</si>
  <si>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</si>
  <si>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</si>
  <si>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</si>
  <si>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</si>
  <si>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</si>
  <si>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</si>
  <si>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</si>
  <si>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</si>
  <si>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</si>
  <si>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</si>
  <si>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</si>
  <si>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</si>
  <si>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</si>
  <si>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</si>
  <si>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</si>
  <si>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</si>
  <si>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</si>
  <si>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</si>
  <si>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</si>
  <si>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</si>
  <si>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</si>
  <si>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</si>
  <si>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</si>
  <si>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</si>
  <si>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</si>
  <si>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</si>
  <si>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</si>
  <si>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</si>
  <si>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</si>
  <si>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</si>
  <si>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</si>
  <si>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</si>
  <si>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</si>
  <si>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</si>
  <si>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</si>
  <si>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</si>
  <si>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</si>
  <si>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</si>
  <si>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</si>
  <si>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</si>
  <si>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</si>
  <si>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</si>
  <si>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</si>
  <si>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</si>
  <si>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</si>
  <si>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</si>
  <si>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</si>
  <si>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</si>
  <si>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</si>
  <si>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</si>
  <si>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</si>
  <si>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</si>
  <si>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</si>
  <si>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</si>
  <si>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</si>
  <si>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</si>
  <si>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</si>
  <si>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</si>
  <si>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</si>
  <si>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</si>
  <si>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</si>
  <si>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</si>
  <si>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</si>
  <si>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</si>
  <si>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</si>
  <si>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</si>
  <si>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</si>
  <si>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</si>
  <si>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</si>
  <si>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</si>
  <si>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</si>
  <si>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</si>
  <si>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</si>
  <si>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</si>
  <si>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</si>
  <si>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</si>
  <si>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</si>
  <si>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</si>
  <si>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</si>
  <si>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</si>
  <si>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</si>
  <si>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</si>
  <si>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</si>
  <si>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</si>
  <si>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</si>
  <si>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</si>
  <si>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</si>
  <si>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</si>
  <si>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</si>
  <si>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</si>
  <si>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</si>
  <si>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</si>
  <si>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</si>
  <si>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</si>
  <si>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</si>
  <si>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</si>
  <si>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</si>
  <si>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</si>
  <si>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</si>
  <si>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</si>
  <si>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</si>
  <si>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</si>
  <si>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</si>
  <si>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</si>
  <si>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</si>
  <si>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</si>
  <si>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</si>
  <si>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</si>
  <si>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</si>
  <si>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</si>
  <si>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</si>
  <si>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</si>
  <si>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</si>
  <si>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</si>
  <si>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</si>
  <si>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</si>
  <si>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</si>
  <si>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</si>
  <si>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</si>
  <si>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</si>
  <si>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</si>
  <si>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</si>
  <si>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</si>
  <si>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</si>
  <si>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</si>
  <si>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</si>
  <si>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</si>
  <si>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</si>
  <si>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</si>
  <si>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</si>
  <si>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</si>
  <si>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</si>
  <si>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</si>
  <si>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</si>
  <si>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</si>
  <si>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</si>
  <si>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</si>
  <si>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</si>
  <si>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</si>
  <si>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</si>
  <si>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</si>
  <si>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</si>
  <si>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</si>
  <si>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</si>
  <si>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</si>
  <si>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</si>
  <si>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</si>
  <si>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</si>
  <si>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</si>
  <si>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</si>
  <si>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</si>
  <si>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</si>
  <si>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</si>
  <si>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</si>
  <si>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</si>
  <si>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</si>
  <si>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</si>
  <si>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</si>
  <si>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</si>
  <si>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</si>
  <si>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</si>
  <si>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</si>
  <si>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</si>
  <si>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</si>
  <si>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</si>
  <si>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</si>
  <si>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</si>
  <si>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</si>
  <si>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</si>
  <si>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</si>
  <si>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</si>
  <si>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</si>
  <si>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</si>
  <si>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</si>
  <si>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</si>
  <si>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</si>
  <si>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</si>
  <si>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</si>
  <si>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</si>
  <si>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</si>
  <si>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</si>
  <si>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</si>
  <si>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</si>
  <si>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</si>
  <si>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</si>
  <si>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</si>
  <si>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</si>
  <si>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</si>
  <si>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</si>
  <si>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</si>
  <si>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</si>
  <si>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</si>
  <si>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</si>
  <si>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</si>
  <si>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</si>
  <si>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</si>
  <si>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</si>
  <si>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</si>
  <si>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</si>
  <si>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</si>
  <si>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</si>
  <si>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</si>
  <si>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</si>
  <si>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</si>
  <si>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</si>
  <si>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</si>
  <si>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</si>
  <si>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</si>
  <si>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</si>
  <si>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</si>
  <si>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</si>
  <si>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</si>
  <si>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</si>
  <si>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</si>
  <si>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</si>
  <si>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</si>
  <si>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</si>
  <si>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</si>
  <si>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</si>
  <si>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</si>
  <si>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</si>
  <si>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</si>
  <si>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</si>
  <si>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</si>
  <si>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</si>
  <si>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</si>
  <si>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</si>
  <si>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</si>
  <si>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</si>
  <si>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</si>
  <si>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</si>
  <si>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</si>
  <si>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</si>
  <si>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</si>
  <si>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</si>
  <si>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</si>
  <si>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</si>
  <si>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</si>
  <si>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</si>
  <si>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</si>
  <si>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</si>
  <si>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</si>
  <si>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</si>
  <si>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</si>
  <si>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</si>
  <si>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</si>
  <si>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</si>
  <si>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</si>
  <si>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</si>
  <si>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</si>
  <si>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</si>
  <si>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</si>
  <si>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</si>
  <si>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</si>
  <si>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</si>
  <si>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</si>
  <si>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</si>
  <si>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</si>
  <si>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</si>
  <si>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</si>
  <si>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</si>
  <si>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</si>
  <si>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</si>
  <si>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</si>
  <si>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</si>
  <si>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</si>
  <si>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</si>
  <si>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</si>
  <si>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</si>
  <si>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</si>
  <si>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</si>
  <si>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</si>
  <si>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</si>
  <si>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</si>
  <si>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</si>
  <si>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</si>
  <si>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</si>
  <si>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</si>
  <si>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</si>
  <si>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</si>
  <si>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</si>
  <si>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</si>
  <si>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</si>
  <si>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</si>
  <si>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</si>
  <si>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</si>
  <si>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</si>
  <si>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</si>
  <si>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</si>
  <si>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</si>
  <si>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</si>
  <si>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</si>
  <si>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</si>
  <si>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</si>
  <si>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</si>
  <si>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</si>
  <si>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</si>
  <si>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</si>
  <si>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</si>
  <si>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</si>
  <si>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</si>
  <si>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</si>
  <si>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</si>
  <si>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</si>
  <si>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</si>
  <si>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</si>
  <si>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</si>
  <si>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</si>
  <si>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</si>
  <si>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</si>
  <si>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</si>
  <si>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</si>
  <si>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</si>
  <si>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</si>
  <si>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</si>
  <si>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</si>
  <si>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</si>
  <si>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</si>
  <si>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</si>
  <si>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</si>
  <si>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</si>
  <si>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</si>
  <si>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</si>
  <si>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</si>
  <si>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</si>
  <si>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</si>
  <si>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</si>
  <si>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</si>
  <si>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</si>
  <si>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</si>
  <si>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</si>
  <si>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</si>
  <si>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</si>
  <si>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</si>
  <si>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</si>
  <si>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</si>
  <si>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</si>
  <si>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</si>
  <si>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</si>
  <si>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</si>
  <si>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</si>
  <si>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</si>
  <si>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</si>
  <si>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</si>
  <si>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</si>
  <si>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</si>
  <si>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</si>
  <si>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</si>
  <si>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</si>
  <si>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</si>
  <si>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</si>
  <si>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</si>
  <si>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</si>
  <si>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</si>
  <si>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</si>
  <si>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</si>
  <si>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</si>
  <si>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</si>
  <si>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</si>
  <si>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</si>
  <si>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</si>
  <si>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</si>
  <si>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</si>
  <si>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</si>
  <si>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</si>
  <si>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</si>
  <si>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</si>
  <si>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</si>
  <si>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</si>
  <si>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</si>
  <si>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</si>
  <si>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</si>
  <si>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</si>
  <si>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</si>
  <si>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</si>
  <si>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</si>
  <si>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</si>
  <si>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</si>
  <si>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</si>
  <si>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</si>
  <si>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</si>
  <si>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</si>
  <si>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</si>
  <si>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</si>
  <si>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</si>
  <si>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</si>
  <si>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</si>
  <si>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</si>
  <si>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</si>
  <si>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</si>
  <si>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</si>
  <si>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</si>
  <si>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</si>
  <si>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</si>
  <si>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</si>
  <si>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</si>
  <si>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</si>
  <si>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</si>
  <si>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</si>
  <si>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</si>
  <si>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</si>
  <si>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</si>
  <si>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</si>
  <si>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</si>
  <si>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</si>
  <si>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</si>
  <si>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</si>
  <si>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</si>
  <si>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</si>
  <si>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</si>
  <si>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</si>
  <si>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</si>
  <si>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</si>
  <si>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</si>
  <si>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</si>
  <si>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</si>
  <si>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</si>
  <si>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</si>
  <si>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</si>
  <si>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</si>
  <si>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</si>
  <si>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</si>
  <si>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</si>
  <si>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</si>
  <si>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</si>
  <si>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</si>
  <si>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</si>
  <si>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</si>
  <si>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</si>
  <si>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</si>
  <si>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</si>
  <si>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</si>
  <si>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</si>
  <si>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</si>
  <si>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</si>
  <si>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</si>
  <si>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</si>
  <si>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</si>
  <si>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</si>
  <si>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</si>
  <si>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</si>
  <si>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</si>
  <si>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</si>
  <si>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</si>
  <si>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</si>
  <si>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</si>
  <si>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</si>
  <si>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</si>
  <si>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</si>
  <si>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</si>
  <si>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</si>
  <si>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</si>
  <si>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</si>
  <si>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</si>
  <si>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</si>
  <si>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</si>
  <si>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</si>
  <si>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</si>
  <si>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</si>
  <si>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</si>
  <si>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</si>
  <si>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</si>
  <si>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</si>
  <si>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</si>
  <si>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</si>
  <si>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</si>
  <si>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</si>
  <si>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</si>
  <si>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</si>
  <si>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</si>
  <si>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</si>
  <si>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</si>
  <si>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</si>
  <si>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</si>
  <si>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</si>
  <si>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</si>
  <si>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</si>
  <si>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</si>
  <si>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</si>
  <si>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</si>
  <si>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</si>
  <si>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</si>
  <si>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</si>
  <si>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</si>
  <si>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</si>
  <si>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</si>
  <si>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</si>
  <si>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</si>
  <si>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</si>
  <si>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</si>
  <si>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</si>
  <si>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</si>
  <si>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</si>
  <si>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</si>
  <si>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</si>
  <si>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</si>
  <si>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</si>
  <si>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</si>
  <si>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</si>
  <si>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</si>
  <si>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</si>
  <si>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</si>
  <si>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</si>
  <si>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</si>
  <si>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</si>
  <si>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</si>
  <si>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</si>
  <si>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</si>
  <si>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</si>
  <si>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</si>
  <si>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</si>
  <si>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</si>
  <si>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</si>
  <si>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</si>
  <si>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</si>
  <si>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</si>
  <si>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</si>
  <si>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</si>
  <si>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</si>
  <si>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</si>
  <si>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</si>
  <si>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</si>
  <si>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</si>
  <si>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</si>
  <si>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</si>
  <si>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</si>
  <si>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</si>
  <si>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</si>
  <si>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</si>
  <si>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</si>
  <si>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</si>
  <si>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</si>
  <si>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</si>
  <si>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</si>
  <si>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</si>
  <si>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</si>
  <si>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</si>
  <si>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</si>
  <si>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</si>
  <si>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</si>
  <si>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</si>
  <si>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</si>
  <si>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</si>
  <si>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</si>
  <si>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</si>
  <si>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</si>
  <si>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</si>
  <si>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</si>
  <si>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</si>
  <si>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</si>
  <si>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</si>
  <si>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</si>
  <si>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</si>
  <si>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</si>
  <si>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</si>
  <si>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</si>
  <si>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</si>
  <si>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</si>
  <si>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</si>
  <si>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</si>
  <si>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</si>
  <si>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</si>
  <si>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</si>
  <si>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</si>
  <si>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</si>
  <si>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</si>
  <si>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</si>
  <si>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</si>
  <si>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</si>
  <si>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</si>
  <si>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</si>
  <si>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</si>
  <si>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</si>
  <si>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</si>
  <si>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</si>
  <si>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</si>
  <si>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</si>
  <si>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</si>
  <si>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</si>
  <si>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</si>
  <si>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</si>
  <si>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</si>
  <si>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</si>
  <si>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</si>
  <si>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</si>
  <si>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</si>
  <si>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</si>
  <si>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</si>
  <si>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</si>
  <si>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</si>
  <si>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</si>
  <si>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</si>
  <si>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</si>
  <si>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</si>
  <si>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</si>
  <si>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</si>
  <si>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</si>
  <si>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</si>
  <si>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</si>
  <si>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</si>
  <si>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</si>
  <si>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</si>
  <si>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</si>
  <si>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</si>
  <si>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</si>
  <si>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</si>
  <si>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</si>
  <si>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</si>
  <si>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</si>
  <si>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</si>
  <si>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</si>
  <si>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</si>
  <si>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</si>
  <si>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</si>
  <si>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</si>
  <si>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</si>
  <si>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</si>
  <si>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</si>
  <si>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</si>
  <si>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</si>
  <si>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</si>
  <si>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</si>
  <si>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</si>
  <si>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</si>
  <si>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</si>
  <si>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</si>
  <si>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</si>
  <si>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</si>
  <si>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</si>
  <si>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</si>
  <si>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</si>
  <si>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</si>
  <si>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</si>
  <si>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</si>
  <si>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</si>
  <si>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</si>
  <si>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</si>
  <si>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</si>
  <si>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</si>
  <si>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</si>
  <si>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</si>
  <si>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</si>
  <si>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</si>
  <si>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</si>
  <si>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</si>
  <si>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</si>
  <si>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</si>
  <si>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</si>
  <si>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</si>
  <si>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</si>
  <si>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</si>
  <si>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</si>
  <si>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</si>
  <si>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</si>
  <si>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</si>
  <si>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</si>
  <si>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</si>
  <si>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</si>
  <si>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</si>
  <si>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</si>
  <si>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</si>
  <si>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</si>
  <si>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</si>
  <si>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</si>
  <si>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</si>
  <si>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</si>
  <si>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</si>
  <si>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</si>
  <si>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</si>
  <si>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</si>
  <si>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</si>
  <si>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</si>
  <si>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</si>
  <si>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</si>
  <si>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</si>
  <si>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</si>
  <si>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</si>
  <si>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</si>
  <si>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</si>
  <si>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</si>
  <si>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</si>
  <si>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</si>
  <si>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</si>
  <si>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</si>
  <si>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</si>
  <si>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</si>
  <si>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</si>
  <si>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</si>
  <si>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</si>
  <si>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</si>
  <si>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</si>
  <si>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</si>
  <si>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</si>
  <si>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</si>
  <si>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</si>
  <si>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</si>
  <si>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</si>
  <si>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</si>
  <si>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</si>
  <si>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</si>
  <si>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</si>
  <si>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</si>
  <si>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</si>
  <si>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</si>
  <si>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</si>
  <si>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</si>
  <si>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</si>
  <si>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</si>
  <si>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</si>
  <si>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</si>
  <si>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</si>
  <si>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</si>
  <si>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</si>
  <si>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</si>
  <si>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</si>
  <si>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</si>
  <si>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</si>
  <si>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</si>
  <si>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</si>
  <si>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</si>
  <si>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</si>
  <si>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</si>
  <si>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</si>
  <si>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</si>
  <si>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</si>
  <si>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</si>
  <si>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</si>
  <si>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</si>
  <si>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</si>
  <si>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</si>
  <si>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</si>
  <si>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</si>
  <si>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</si>
  <si>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</si>
  <si>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</si>
  <si>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</si>
  <si>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</si>
  <si>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</si>
  <si>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</si>
  <si>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</si>
  <si>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</si>
  <si>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</si>
  <si>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</si>
  <si>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</si>
  <si>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</si>
  <si>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</si>
  <si>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</si>
  <si>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</si>
  <si>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</si>
  <si>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</si>
  <si>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</si>
  <si>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</si>
  <si>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</si>
  <si>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</si>
  <si>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</si>
  <si>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</si>
  <si>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</si>
  <si>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</si>
  <si>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</si>
  <si>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</si>
  <si>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</si>
  <si>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</si>
  <si>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</si>
  <si>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</si>
  <si>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</si>
  <si>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</si>
  <si>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</si>
  <si>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</si>
  <si>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</si>
  <si>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</si>
  <si>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</si>
  <si>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</si>
  <si>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</si>
  <si>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</si>
  <si>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</si>
  <si>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</si>
  <si>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</si>
  <si>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</si>
  <si>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</si>
  <si>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</si>
  <si>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</si>
  <si>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</si>
  <si>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</si>
  <si>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</si>
  <si>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</si>
  <si>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</si>
  <si>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</si>
  <si>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</si>
  <si>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</si>
  <si>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</si>
  <si>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</si>
  <si>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</si>
  <si>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</si>
  <si>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</si>
  <si>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</si>
  <si>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</si>
  <si>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</si>
  <si>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</si>
  <si>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</si>
  <si>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</si>
  <si>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</si>
  <si>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</si>
  <si>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</si>
  <si>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</si>
  <si>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</si>
  <si>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</si>
  <si>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</si>
  <si>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</si>
  <si>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</si>
  <si>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</si>
  <si>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</si>
  <si>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</si>
  <si>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</si>
  <si>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</si>
  <si>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</si>
  <si>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</si>
  <si>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</si>
  <si>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</si>
  <si>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</si>
  <si>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</si>
  <si>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</si>
  <si>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</si>
  <si>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</si>
  <si>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</si>
  <si>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</si>
  <si>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</si>
  <si>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</si>
  <si>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</si>
  <si>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</si>
  <si>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</si>
  <si>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</si>
  <si>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</si>
  <si>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</si>
  <si>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</si>
  <si>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</si>
  <si>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</si>
  <si>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</si>
  <si>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</si>
  <si>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</si>
  <si>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</si>
  <si>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</si>
  <si>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</si>
  <si>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</si>
  <si>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</si>
  <si>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</si>
  <si>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</si>
  <si>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</si>
  <si>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</si>
  <si>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</si>
  <si>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</si>
  <si>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</si>
  <si>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</si>
  <si>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</si>
  <si>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</si>
  <si>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</si>
  <si>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</si>
  <si>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</si>
  <si>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</si>
  <si>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</si>
  <si>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</si>
  <si>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</si>
  <si>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</si>
  <si>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</si>
  <si>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</si>
  <si>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</si>
  <si>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</si>
  <si>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</si>
  <si>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</si>
  <si>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</si>
  <si>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</si>
  <si>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</si>
  <si>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</si>
  <si>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</si>
  <si>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</si>
  <si>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</si>
  <si>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</si>
  <si>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</si>
  <si>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</si>
  <si>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</si>
  <si>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</si>
  <si>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</si>
  <si>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</si>
  <si>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</si>
  <si>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</si>
  <si>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</si>
  <si>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</si>
  <si>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</si>
  <si>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</si>
  <si>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</si>
  <si>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</si>
  <si>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</si>
  <si>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</si>
  <si>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</si>
  <si>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</si>
  <si>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</si>
  <si>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</si>
  <si>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</si>
  <si>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</si>
  <si>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</si>
  <si>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</si>
  <si>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</si>
  <si>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</si>
  <si>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</si>
  <si>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</si>
  <si>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</si>
  <si>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</si>
  <si>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</si>
  <si>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</si>
  <si>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</si>
  <si>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</si>
  <si>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</si>
  <si>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</si>
  <si>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</si>
  <si>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</si>
  <si>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</si>
  <si>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</si>
  <si>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</si>
  <si>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</si>
  <si>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</si>
  <si>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</si>
  <si>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</si>
  <si>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</si>
  <si>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</si>
  <si>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</si>
  <si>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</si>
  <si>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</si>
  <si>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</si>
  <si>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</si>
  <si>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</si>
  <si>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</si>
  <si>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</si>
  <si>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</si>
  <si>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</si>
  <si>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</si>
  <si>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</si>
  <si>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</si>
  <si>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</si>
  <si>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</si>
  <si>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</si>
  <si>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</si>
  <si>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</si>
  <si>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</si>
  <si>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</si>
  <si>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</si>
  <si>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</si>
  <si>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</si>
  <si>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</si>
  <si>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</si>
  <si>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</si>
  <si>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</si>
  <si>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</si>
  <si>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</si>
  <si>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</si>
  <si>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</si>
  <si>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</si>
  <si>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</si>
  <si>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</si>
  <si>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</si>
  <si>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</si>
  <si>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</si>
  <si>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</si>
  <si>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</si>
  <si>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</si>
  <si>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</si>
  <si>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</si>
  <si>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</si>
  <si>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</si>
  <si>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</si>
  <si>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</si>
  <si>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</si>
  <si>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</si>
  <si>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</si>
  <si>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</si>
  <si>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</si>
  <si>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</si>
  <si>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</si>
  <si>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</si>
  <si>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</si>
  <si>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</si>
  <si>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</si>
  <si>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</si>
  <si>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</si>
  <si>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</si>
  <si>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</si>
  <si>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</si>
  <si>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</si>
  <si>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</si>
  <si>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</si>
  <si>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</si>
  <si>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</si>
  <si>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</si>
  <si>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</si>
  <si>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</si>
  <si>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</si>
  <si>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</si>
  <si>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</si>
  <si>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</si>
  <si>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</si>
  <si>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</si>
  <si>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</si>
  <si>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</si>
  <si>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</si>
  <si>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</si>
  <si>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</si>
  <si>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</si>
  <si>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</si>
  <si>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</si>
  <si>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</si>
  <si>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</si>
  <si>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</si>
  <si>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</si>
  <si>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</si>
  <si>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</si>
  <si>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</si>
  <si>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</si>
  <si>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</si>
  <si>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</si>
  <si>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</si>
  <si>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</si>
  <si>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</si>
  <si>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</si>
  <si>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</si>
  <si>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</si>
  <si>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</si>
  <si>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</si>
  <si>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</si>
  <si>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</si>
  <si>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</si>
  <si>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</si>
  <si>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</si>
  <si>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</si>
  <si>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</si>
  <si>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</si>
  <si>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</si>
  <si>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</si>
  <si>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</si>
  <si>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</si>
  <si>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</si>
  <si>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</si>
  <si>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</si>
  <si>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</si>
  <si>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</si>
  <si>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</si>
  <si>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</si>
  <si>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</si>
  <si>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</si>
  <si>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</si>
  <si>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</si>
  <si>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</si>
  <si>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</si>
  <si>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</si>
  <si>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</si>
  <si>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</si>
  <si>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</si>
  <si>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</si>
  <si>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</si>
  <si>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</si>
  <si>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</si>
  <si>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</si>
  <si>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</si>
  <si>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</si>
  <si>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</si>
  <si>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</si>
  <si>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</si>
  <si>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</si>
  <si>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</si>
  <si>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</si>
  <si>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</si>
  <si>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</si>
  <si>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</si>
  <si>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</si>
  <si>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</si>
  <si>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</si>
  <si>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</si>
  <si>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</si>
  <si>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</si>
  <si>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</si>
  <si>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</si>
  <si>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</si>
  <si>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</si>
  <si>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</si>
  <si>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</si>
  <si>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</si>
  <si>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</si>
  <si>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</si>
  <si>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</si>
  <si>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</si>
  <si>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</si>
  <si>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</si>
  <si>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</si>
  <si>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</si>
  <si>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</si>
  <si>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</si>
  <si>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</si>
  <si>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</si>
  <si>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</si>
  <si>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</si>
  <si>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</si>
  <si>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</si>
  <si>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</si>
  <si>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</si>
  <si>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</si>
  <si>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</si>
  <si>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</si>
  <si>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</si>
  <si>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</si>
  <si>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</si>
  <si>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</si>
  <si>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</si>
  <si>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</si>
  <si>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</si>
  <si>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</si>
  <si>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</si>
  <si>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</si>
  <si>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</si>
  <si>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</si>
  <si>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</si>
  <si>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</si>
  <si>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</si>
  <si>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</si>
  <si>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</si>
  <si>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</si>
  <si>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</si>
  <si>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</si>
  <si>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</si>
  <si>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</si>
  <si>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</si>
  <si>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</si>
  <si>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</si>
  <si>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</si>
  <si>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</si>
  <si>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</si>
  <si>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</si>
  <si>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</si>
  <si>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</si>
  <si>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</si>
  <si>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</si>
  <si>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</si>
  <si>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</si>
  <si>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</si>
  <si>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</si>
  <si>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</si>
  <si>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</si>
  <si>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</si>
  <si>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</si>
  <si>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</si>
  <si>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</si>
  <si>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</si>
  <si>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</si>
  <si>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</si>
  <si>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</si>
  <si>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</si>
  <si>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</si>
  <si>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</si>
  <si>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</si>
  <si>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</si>
  <si>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</si>
  <si>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</si>
  <si>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</si>
  <si>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</si>
  <si>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</si>
  <si>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</si>
  <si>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</si>
  <si>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</si>
  <si>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</si>
  <si>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</si>
  <si>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</si>
  <si>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</si>
  <si>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</si>
  <si>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</si>
  <si>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</si>
  <si>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</si>
  <si>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</si>
  <si>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</si>
  <si>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</si>
  <si>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</si>
  <si>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</si>
  <si>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</si>
  <si>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</si>
  <si>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</si>
  <si>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</si>
  <si>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</si>
  <si>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</si>
  <si>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</si>
  <si>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</si>
  <si>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</si>
  <si>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</si>
  <si>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</si>
  <si>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</si>
  <si>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</si>
  <si>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</si>
  <si>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</si>
  <si>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</si>
  <si>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</si>
  <si>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</si>
  <si>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</si>
  <si>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</si>
  <si>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</si>
  <si>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</si>
  <si>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</si>
  <si>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</si>
  <si>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</si>
  <si>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</si>
  <si>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</si>
  <si>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</si>
  <si>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</si>
  <si>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</si>
  <si>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</si>
  <si>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</si>
  <si>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</si>
  <si>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</si>
  <si>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</si>
  <si>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</si>
  <si>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</si>
  <si>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</si>
  <si>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</si>
  <si>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</si>
  <si>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</si>
  <si>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</si>
  <si>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</si>
  <si>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</si>
  <si>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</si>
  <si>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</si>
  <si>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</si>
  <si>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</si>
  <si>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</si>
  <si>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</si>
  <si>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</si>
  <si>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</si>
  <si>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</si>
  <si>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</si>
  <si>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</si>
  <si>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</si>
  <si>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</si>
  <si>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</si>
  <si>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</si>
  <si>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</si>
  <si>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</si>
  <si>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</si>
  <si>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</si>
  <si>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</si>
  <si>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</si>
  <si>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</si>
  <si>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</si>
  <si>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</si>
  <si>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</si>
  <si>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</si>
  <si>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</si>
  <si>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</si>
  <si>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</si>
  <si>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</si>
  <si>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</si>
  <si>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</si>
  <si>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</si>
  <si>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</si>
  <si>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</si>
  <si>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</si>
  <si>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</si>
  <si>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</si>
  <si>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</si>
  <si>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</si>
  <si>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</si>
  <si>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</si>
  <si>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</si>
  <si>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</si>
  <si>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</si>
  <si>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</si>
  <si>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</si>
  <si>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</si>
  <si>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</si>
  <si>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</si>
  <si>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</si>
  <si>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</si>
  <si>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</si>
  <si>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</si>
  <si>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</si>
  <si>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</si>
  <si>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</si>
  <si>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</si>
  <si>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</si>
  <si>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</si>
  <si>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</si>
  <si>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</si>
  <si>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</si>
  <si>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</si>
  <si>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</si>
  <si>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</si>
  <si>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</si>
  <si>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</si>
  <si>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</si>
  <si>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</si>
  <si>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</si>
  <si>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</si>
  <si>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</si>
  <si>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</si>
  <si>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</si>
  <si>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</si>
  <si>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</si>
  <si>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</si>
  <si>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</si>
  <si>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</si>
  <si>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</si>
  <si>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</si>
  <si>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</si>
  <si>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</si>
  <si>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</si>
  <si>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</si>
  <si>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</si>
  <si>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</si>
  <si>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</si>
  <si>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</si>
  <si>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</si>
  <si>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</si>
  <si>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</si>
  <si>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</si>
  <si>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</si>
  <si>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</si>
  <si>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</si>
  <si>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</si>
  <si>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</si>
  <si>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</si>
  <si>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</si>
  <si>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</si>
  <si>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</si>
  <si>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</si>
  <si>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</si>
  <si>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</si>
  <si>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</si>
  <si>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</si>
  <si>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</si>
  <si>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</si>
  <si>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</si>
  <si>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</si>
  <si>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</si>
  <si>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</si>
  <si>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</si>
  <si>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</si>
  <si>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</si>
  <si>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</si>
  <si>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</si>
  <si>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</si>
  <si>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</si>
  <si>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</si>
  <si>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</si>
  <si>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</si>
  <si>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</si>
  <si>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</si>
  <si>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</si>
  <si>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</si>
  <si>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</si>
  <si>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</si>
  <si>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</si>
  <si>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</si>
  <si>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</si>
  <si>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</si>
  <si>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</si>
  <si>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</si>
  <si>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</si>
  <si>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</si>
  <si>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</si>
  <si>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</si>
  <si>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</si>
  <si>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</si>
  <si>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</si>
  <si>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</si>
  <si>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</si>
  <si>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</si>
  <si>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</si>
  <si>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</si>
  <si>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</si>
  <si>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</si>
  <si>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</si>
  <si>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</si>
  <si>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</si>
  <si>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</si>
  <si>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</si>
  <si>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</si>
  <si>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</si>
  <si>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</si>
  <si>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</si>
  <si>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</si>
  <si>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</si>
  <si>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</si>
  <si>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</si>
  <si>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</si>
  <si>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</si>
  <si>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</si>
  <si>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</si>
  <si>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</si>
  <si>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</si>
  <si>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</si>
  <si>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</si>
  <si>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</si>
  <si>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</si>
  <si>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</si>
  <si>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</si>
  <si>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</si>
  <si>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</si>
  <si>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</si>
  <si>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</si>
  <si>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</si>
  <si>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</si>
  <si>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</si>
  <si>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</si>
  <si>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</si>
  <si>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</si>
  <si>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</si>
  <si>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</si>
  <si>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</si>
  <si>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</si>
  <si>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</si>
  <si>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</si>
  <si>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</si>
  <si>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</si>
  <si>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</si>
  <si>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</si>
  <si>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</si>
  <si>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</si>
  <si>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</si>
  <si>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</si>
  <si>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</si>
  <si>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</si>
  <si>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</si>
  <si>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</si>
  <si>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</si>
  <si>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</si>
  <si>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</si>
  <si>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</si>
  <si>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</si>
  <si>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</si>
  <si>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</si>
  <si>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</si>
  <si>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</si>
  <si>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</si>
  <si>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</si>
  <si>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</si>
  <si>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</si>
  <si>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</si>
  <si>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</si>
  <si>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</si>
  <si>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</si>
  <si>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</si>
  <si>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</si>
  <si>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</si>
  <si>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</si>
  <si>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</si>
  <si>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</si>
  <si>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</si>
  <si>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</si>
  <si>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</si>
  <si>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</si>
  <si>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</si>
  <si>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</si>
  <si>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</si>
  <si>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</si>
  <si>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</si>
  <si>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</si>
  <si>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</si>
  <si>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</si>
  <si>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</si>
  <si>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</si>
  <si>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</si>
  <si>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</si>
  <si>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</si>
  <si>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</si>
  <si>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</si>
  <si>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</si>
  <si>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</si>
  <si>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</si>
  <si>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</si>
  <si>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</si>
  <si>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</si>
  <si>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</si>
  <si>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</si>
  <si>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</si>
  <si>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</si>
  <si>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</si>
  <si>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</si>
  <si>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</si>
  <si>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</si>
  <si>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</si>
  <si>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</si>
  <si>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</si>
  <si>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</si>
  <si>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</si>
  <si>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</si>
  <si>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</si>
  <si>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</si>
  <si>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</si>
  <si>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</si>
  <si>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</si>
  <si>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</si>
  <si>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</si>
  <si>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</si>
  <si>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</si>
  <si>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</si>
  <si>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</si>
  <si>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</si>
  <si>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</si>
  <si>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</si>
  <si>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</si>
  <si>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</si>
  <si>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</si>
  <si>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</si>
  <si>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</si>
  <si>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</si>
  <si>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</si>
  <si>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</si>
  <si>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</si>
  <si>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</si>
  <si>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</si>
  <si>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</si>
  <si>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</si>
  <si>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</si>
  <si>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</si>
  <si>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</si>
  <si>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</si>
  <si>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</si>
  <si>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</si>
  <si>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</si>
  <si>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</si>
  <si>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</si>
  <si>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</si>
  <si>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</si>
  <si>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</si>
  <si>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</si>
  <si>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</si>
  <si>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</si>
  <si>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</si>
  <si>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</si>
  <si>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</si>
  <si>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</si>
  <si>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</si>
  <si>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</si>
  <si>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</si>
  <si>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</si>
  <si>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</si>
  <si>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</si>
  <si>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</si>
  <si>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</si>
  <si>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</si>
  <si>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</si>
  <si>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</si>
  <si>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</si>
  <si>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</si>
  <si>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</si>
  <si>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</si>
  <si>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</si>
  <si>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</si>
  <si>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</si>
  <si>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</si>
  <si>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</si>
  <si>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</si>
  <si>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</si>
  <si>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</si>
  <si>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</si>
  <si>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</si>
  <si>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</si>
  <si>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</si>
  <si>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</si>
  <si>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</si>
  <si>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</si>
  <si>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</si>
  <si>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</si>
  <si>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</si>
  <si>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</si>
  <si>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</si>
  <si>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</si>
  <si>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</si>
  <si>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</si>
  <si>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</si>
  <si>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</si>
  <si>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</si>
  <si>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</si>
  <si>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</si>
  <si>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</si>
  <si>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</si>
  <si>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</si>
  <si>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</si>
  <si>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</si>
  <si>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</si>
  <si>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</si>
  <si>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</si>
  <si>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</si>
  <si>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</si>
  <si>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</si>
  <si>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</si>
  <si>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</si>
  <si>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</si>
  <si>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</si>
  <si>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</si>
  <si>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</si>
  <si>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</si>
  <si>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</si>
  <si>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</si>
  <si>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</si>
  <si>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</si>
  <si>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</si>
  <si>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</si>
  <si>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</si>
  <si>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</si>
  <si>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</si>
  <si>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</si>
  <si>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</si>
  <si>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</si>
  <si>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</si>
  <si>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</si>
  <si>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</si>
  <si>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</si>
  <si>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</si>
  <si>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</si>
  <si>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</si>
  <si>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</si>
  <si>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</si>
  <si>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</si>
  <si>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</si>
  <si>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</si>
  <si>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</si>
  <si>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</si>
  <si>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</si>
  <si>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</si>
  <si>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</si>
  <si>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</si>
  <si>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</si>
  <si>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</si>
  <si>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</si>
  <si>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</si>
  <si>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</si>
  <si>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</si>
  <si>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</si>
  <si>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</si>
  <si>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</si>
  <si>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</si>
  <si>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</si>
  <si>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</si>
  <si>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</si>
  <si>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</si>
  <si>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</si>
  <si>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</si>
  <si>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</si>
  <si>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</si>
  <si>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</si>
  <si>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</si>
  <si>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</si>
  <si>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</si>
  <si>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</si>
  <si>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</si>
  <si>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</si>
  <si>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</si>
  <si>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</si>
  <si>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</si>
  <si>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</si>
  <si>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</si>
  <si>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</si>
  <si>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</si>
  <si>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</si>
  <si>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</si>
  <si>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</si>
  <si>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</si>
  <si>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</si>
  <si>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</si>
  <si>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</si>
  <si>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</si>
  <si>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</si>
  <si>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</si>
  <si>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</si>
  <si>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</si>
  <si>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</si>
  <si>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</si>
  <si>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</si>
  <si>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</si>
  <si>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</si>
  <si>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</si>
  <si>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</si>
  <si>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</si>
  <si>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</si>
  <si>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</si>
  <si>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</si>
  <si>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</si>
  <si>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</si>
  <si>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</si>
  <si>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</si>
  <si>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</si>
  <si>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</si>
  <si>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</si>
  <si>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</si>
  <si>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</si>
  <si>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</si>
  <si>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</si>
  <si>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</si>
  <si>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</si>
  <si>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</si>
  <si>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</si>
  <si>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</si>
  <si>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</si>
  <si>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</si>
  <si>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</si>
  <si>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</si>
  <si>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</si>
  <si>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</si>
  <si>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</si>
  <si>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</si>
  <si>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</si>
  <si>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</si>
  <si>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</si>
  <si>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</si>
  <si>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</si>
  <si>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</si>
  <si>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</si>
  <si>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</si>
  <si>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</si>
  <si>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</si>
  <si>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</si>
  <si>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</si>
  <si>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</si>
  <si>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</si>
  <si>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</si>
  <si>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</si>
  <si>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</si>
  <si>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</si>
  <si>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</si>
  <si>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</si>
  <si>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</si>
  <si>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</si>
  <si>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</si>
  <si>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</si>
  <si>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</si>
  <si>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</si>
  <si>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</si>
  <si>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</si>
  <si>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</si>
  <si>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</si>
  <si>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</si>
  <si>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</si>
  <si>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</si>
  <si>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</si>
  <si>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</si>
  <si>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</si>
  <si>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</si>
  <si>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</si>
  <si>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</si>
  <si>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</si>
  <si>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</si>
  <si>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</si>
  <si>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</si>
  <si>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</si>
  <si>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</si>
  <si>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</si>
  <si>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</si>
  <si>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</si>
  <si>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</si>
  <si>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</si>
  <si>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</si>
  <si>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</si>
  <si>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</si>
  <si>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</si>
  <si>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</si>
  <si>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</si>
  <si>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</si>
  <si>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</si>
  <si>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</si>
  <si>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</si>
  <si>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</si>
  <si>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</si>
  <si>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</si>
  <si>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</si>
  <si>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</si>
  <si>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</si>
  <si>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</si>
  <si>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</si>
  <si>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</si>
  <si>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</si>
  <si>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</si>
  <si>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</si>
  <si>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</si>
  <si>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</si>
  <si>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</si>
  <si>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</si>
  <si>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</si>
  <si>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</si>
  <si>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</si>
  <si>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</si>
  <si>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</si>
  <si>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</si>
  <si>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</si>
  <si>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</si>
  <si>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</si>
  <si>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</si>
  <si>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</si>
  <si>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</si>
  <si>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</si>
  <si>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</si>
  <si>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</si>
  <si>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</si>
  <si>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</si>
  <si>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</si>
  <si>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</si>
  <si>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</si>
  <si>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</si>
  <si>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</si>
  <si>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</si>
  <si>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</si>
  <si>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</si>
  <si>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</si>
  <si>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</si>
  <si>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</si>
  <si>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</si>
  <si>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</si>
  <si>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</si>
  <si>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</si>
  <si>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</si>
  <si>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</si>
  <si>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</si>
  <si>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</si>
  <si>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</si>
  <si>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</si>
  <si>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</si>
  <si>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</si>
  <si>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</si>
  <si>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</si>
  <si>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</si>
  <si>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</si>
  <si>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</si>
  <si>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</si>
  <si>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</si>
  <si>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</si>
  <si>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</si>
  <si>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</si>
  <si>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</si>
  <si>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</si>
  <si>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</si>
  <si>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</si>
  <si>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</si>
  <si>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</si>
  <si>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</si>
  <si>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</si>
  <si>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</si>
  <si>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</si>
  <si>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</si>
  <si>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</si>
  <si>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</si>
  <si>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</si>
  <si>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</si>
  <si>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</si>
  <si>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</si>
  <si>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</si>
  <si>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</si>
  <si>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</si>
  <si>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</si>
  <si>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</si>
  <si>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</si>
  <si>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</si>
  <si>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</si>
  <si>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</si>
  <si>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</si>
  <si>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</si>
  <si>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</si>
  <si>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</si>
  <si>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</si>
  <si>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</si>
  <si>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</si>
  <si>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</si>
  <si>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</si>
  <si>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</si>
  <si>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</si>
  <si>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</si>
  <si>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</si>
  <si>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</si>
  <si>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</si>
  <si>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</si>
  <si>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</si>
  <si>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</si>
  <si>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</si>
  <si>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</si>
  <si>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</si>
  <si>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</si>
  <si>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</si>
  <si>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</si>
  <si>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</si>
  <si>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</si>
  <si>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</si>
  <si>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</si>
  <si>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</si>
  <si>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</si>
  <si>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</si>
  <si>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</si>
  <si>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</si>
  <si>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</si>
  <si>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</si>
  <si>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</si>
  <si>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</si>
  <si>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</si>
  <si>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</si>
  <si>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</si>
  <si>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</si>
  <si>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</si>
  <si>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</si>
  <si>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</si>
  <si>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</si>
  <si>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</si>
  <si>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</si>
  <si>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</si>
  <si>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</si>
  <si>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</si>
  <si>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</si>
  <si>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</si>
  <si>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</si>
  <si>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</si>
  <si>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</si>
  <si>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</si>
  <si>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</si>
  <si>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</si>
  <si>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</si>
  <si>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</si>
  <si>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</si>
  <si>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</si>
  <si>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</si>
  <si>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</si>
  <si>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</si>
  <si>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</si>
  <si>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</si>
  <si>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</si>
  <si>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</si>
  <si>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</si>
  <si>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</si>
  <si>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</si>
  <si>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</si>
  <si>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</si>
  <si>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</si>
  <si>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</si>
  <si>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</si>
  <si>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</si>
  <si>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</si>
  <si>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</si>
  <si>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</si>
  <si>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</si>
  <si>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</si>
  <si>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</si>
  <si>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</si>
  <si>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</si>
  <si>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</si>
  <si>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</si>
  <si>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</si>
  <si>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</si>
  <si>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</si>
  <si>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</si>
  <si>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</si>
  <si>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</si>
  <si>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</si>
  <si>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</si>
  <si>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</si>
  <si>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</si>
  <si>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</si>
  <si>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</si>
  <si>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</si>
  <si>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</si>
  <si>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</si>
  <si>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</si>
  <si>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</si>
  <si>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</si>
  <si>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</si>
  <si>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</si>
  <si>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</si>
  <si>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</si>
  <si>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</si>
  <si>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</si>
  <si>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</si>
  <si>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</si>
  <si>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</si>
  <si>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</si>
  <si>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</si>
  <si>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</si>
  <si>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</si>
  <si>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</si>
  <si>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</si>
  <si>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</si>
  <si>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</si>
  <si>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</si>
  <si>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</si>
  <si>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</si>
  <si>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</si>
  <si>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</si>
  <si>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</si>
  <si>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</si>
  <si>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</si>
  <si>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</si>
  <si>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</si>
  <si>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</si>
  <si>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</si>
  <si>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</si>
  <si>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</si>
  <si>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</si>
  <si>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</si>
  <si>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</si>
  <si>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</si>
  <si>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</si>
  <si>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</si>
  <si>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</si>
  <si>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</si>
  <si>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</si>
  <si>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</si>
  <si>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</si>
  <si>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</si>
  <si>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</si>
  <si>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</si>
  <si>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</si>
  <si>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</si>
  <si>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</si>
  <si>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</si>
  <si>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</si>
  <si>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</si>
  <si>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</si>
  <si>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</si>
  <si>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</si>
  <si>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</si>
  <si>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</si>
  <si>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</si>
  <si>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</si>
  <si>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</si>
  <si>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</si>
  <si>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</si>
  <si>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</si>
  <si>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</si>
  <si>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</si>
  <si>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</si>
  <si>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</si>
  <si>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</si>
  <si>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</si>
  <si>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</si>
  <si>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</si>
  <si>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</si>
  <si>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</si>
  <si>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</si>
  <si>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</si>
  <si>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</si>
  <si>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</si>
  <si>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</si>
  <si>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</si>
  <si>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</si>
  <si>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</si>
  <si>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</si>
  <si>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</si>
  <si>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</si>
  <si>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</si>
  <si>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</si>
  <si>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</si>
  <si>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</si>
  <si>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</si>
  <si>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</si>
  <si>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</si>
  <si>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</si>
  <si>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</si>
  <si>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</si>
  <si>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</si>
  <si>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</si>
  <si>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</si>
  <si>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</si>
  <si>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</si>
  <si>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</si>
  <si>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</si>
  <si>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</si>
  <si>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</si>
  <si>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</si>
  <si>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</si>
  <si>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</si>
  <si>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</si>
  <si>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</si>
  <si>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</si>
  <si>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</si>
  <si>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</si>
  <si>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</si>
  <si>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</si>
  <si>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</si>
  <si>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</si>
  <si>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</si>
  <si>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</si>
  <si>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</si>
  <si>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</si>
  <si>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</si>
  <si>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</si>
  <si>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</si>
  <si>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</si>
  <si>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</si>
  <si>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</si>
  <si>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</si>
  <si>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</si>
  <si>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</si>
  <si>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</si>
  <si>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</si>
  <si>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</si>
  <si>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</si>
  <si>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</si>
  <si>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</si>
  <si>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</si>
  <si>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</si>
  <si>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</si>
  <si>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</si>
  <si>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</si>
  <si>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</si>
  <si>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</si>
  <si>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</si>
  <si>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</si>
  <si>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</si>
  <si>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</si>
  <si>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</si>
  <si>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</si>
  <si>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</si>
  <si>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</si>
  <si>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</si>
  <si>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</si>
  <si>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</si>
  <si>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</si>
  <si>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</si>
  <si>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</si>
  <si>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</si>
  <si>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</si>
  <si>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</si>
  <si>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</si>
  <si>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</si>
  <si>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</si>
  <si>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</si>
  <si>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</si>
  <si>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</si>
  <si>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</si>
  <si>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</si>
  <si>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</si>
  <si>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</si>
  <si>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</si>
  <si>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</si>
  <si>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</si>
  <si>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</si>
  <si>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</si>
  <si>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</si>
  <si>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</si>
  <si>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</si>
  <si>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</si>
  <si>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</si>
  <si>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</si>
  <si>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</si>
  <si>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</si>
  <si>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</si>
  <si>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</si>
  <si>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</si>
  <si>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</si>
  <si>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</si>
  <si>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</si>
  <si>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</si>
  <si>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</si>
  <si>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</si>
  <si>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</si>
  <si>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</si>
  <si>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</si>
  <si>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</si>
  <si>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</si>
  <si>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</si>
  <si>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</si>
  <si>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</si>
  <si>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</si>
  <si>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</si>
  <si>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</si>
  <si>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</si>
  <si>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</si>
  <si>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</si>
  <si>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</si>
  <si>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</si>
  <si>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</si>
  <si>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</si>
  <si>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</si>
  <si>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</si>
  <si>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</si>
  <si>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</si>
  <si>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</si>
  <si>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</si>
  <si>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</si>
  <si>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</si>
  <si>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</si>
  <si>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</si>
  <si>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</si>
  <si>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</si>
  <si>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</si>
  <si>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</si>
  <si>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</si>
  <si>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</si>
  <si>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</si>
  <si>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</si>
  <si>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</si>
  <si>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</si>
  <si>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</si>
  <si>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</si>
  <si>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</si>
  <si>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</si>
  <si>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</si>
  <si>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</si>
  <si>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</si>
  <si>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</si>
  <si>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</si>
  <si>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</si>
  <si>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</si>
  <si>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</si>
  <si>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</si>
  <si>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</si>
  <si>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</si>
  <si>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</si>
  <si>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</si>
  <si>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</si>
  <si>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</si>
  <si>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</si>
  <si>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</si>
  <si>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</si>
  <si>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</si>
  <si>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</si>
  <si>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</si>
  <si>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</si>
  <si>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</si>
  <si>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</si>
  <si>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</si>
  <si>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</si>
  <si>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</si>
  <si>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</si>
  <si>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</si>
  <si>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</si>
  <si>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</si>
  <si>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</si>
  <si>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</si>
  <si>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</si>
  <si>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</si>
  <si>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</si>
  <si>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</si>
  <si>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</si>
  <si>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</si>
  <si>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</si>
  <si>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</si>
  <si>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</si>
  <si>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</si>
  <si>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</si>
  <si>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</si>
  <si>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</si>
  <si>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</si>
  <si>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</si>
  <si>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</si>
  <si>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</si>
  <si>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</si>
  <si>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</si>
  <si>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</si>
  <si>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</si>
  <si>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</si>
  <si>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</si>
  <si>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</si>
  <si>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</si>
  <si>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</si>
  <si>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</si>
  <si>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</si>
  <si>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</si>
  <si>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</si>
  <si>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</si>
  <si>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</si>
  <si>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</si>
  <si>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</si>
  <si>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</si>
  <si>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</si>
  <si>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</si>
  <si>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</si>
  <si>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</si>
  <si>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</si>
  <si>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</si>
  <si>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</si>
  <si>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</si>
  <si>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</si>
  <si>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</si>
  <si>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</si>
  <si>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</si>
  <si>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</si>
  <si>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</si>
  <si>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</si>
  <si>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</si>
  <si>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</si>
  <si>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</si>
  <si>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</si>
  <si>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</si>
  <si>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</si>
  <si>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</si>
  <si>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</si>
  <si>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</si>
  <si>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</si>
  <si>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</si>
  <si>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</si>
  <si>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</si>
  <si>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</si>
  <si>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</si>
  <si>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</si>
  <si>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</si>
  <si>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</si>
  <si>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</si>
  <si>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</si>
  <si>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</si>
  <si>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</si>
  <si>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</si>
  <si>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</si>
  <si>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</si>
  <si>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</si>
  <si>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</si>
  <si>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</si>
  <si>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</si>
  <si>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</si>
  <si>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</si>
  <si>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</si>
  <si>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</si>
  <si>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</si>
  <si>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</si>
  <si>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</si>
  <si>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</si>
  <si>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</si>
  <si>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</si>
  <si>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</si>
  <si>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</si>
  <si>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</si>
  <si>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</si>
  <si>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</si>
  <si>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</si>
  <si>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</si>
  <si>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</si>
  <si>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</si>
  <si>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</si>
  <si>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</si>
  <si>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</si>
  <si>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</si>
  <si>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</si>
  <si>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</si>
  <si>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</si>
  <si>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</si>
  <si>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</si>
  <si>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</si>
  <si>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</si>
  <si>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</si>
  <si>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</si>
  <si>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</si>
  <si>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</si>
  <si>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</si>
  <si>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</si>
  <si>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</si>
  <si>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</si>
  <si>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</si>
  <si>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</si>
  <si>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</si>
  <si>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</si>
  <si>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</si>
  <si>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</si>
  <si>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</si>
  <si>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</si>
  <si>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</si>
  <si>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</si>
  <si>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</si>
  <si>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</si>
  <si>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</si>
  <si>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</si>
  <si>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</si>
  <si>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</si>
  <si>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</si>
  <si>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</si>
  <si>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</si>
  <si>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</si>
  <si>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</si>
  <si>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</si>
  <si>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</si>
  <si>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</si>
  <si>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</si>
  <si>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</si>
  <si>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</si>
  <si>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</si>
  <si>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</si>
  <si>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</si>
  <si>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</si>
  <si>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</si>
  <si>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</si>
  <si>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</si>
  <si>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</si>
  <si>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</si>
  <si>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</si>
  <si>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</si>
  <si>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</si>
  <si>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</si>
  <si>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</si>
  <si>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</si>
  <si>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</si>
  <si>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</si>
  <si>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</si>
  <si>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</si>
  <si>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</si>
  <si>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</si>
  <si>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</si>
  <si>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</si>
  <si>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</si>
  <si>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</si>
  <si>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</si>
  <si>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</si>
  <si>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</si>
  <si>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</si>
  <si>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</si>
  <si>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</si>
  <si>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</si>
  <si>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</si>
  <si>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</si>
  <si>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</si>
  <si>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</si>
  <si>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</si>
  <si>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</si>
  <si>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</si>
  <si>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</si>
  <si>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</si>
  <si>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</si>
  <si>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</si>
  <si>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</si>
  <si>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</si>
  <si>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</si>
  <si>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</si>
  <si>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</si>
  <si>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</si>
  <si>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</si>
  <si>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</si>
  <si>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</si>
  <si>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</si>
  <si>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</si>
  <si>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</si>
  <si>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</si>
  <si>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</si>
  <si>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</si>
  <si>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</si>
  <si>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</si>
  <si>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</si>
  <si>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</si>
  <si>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</si>
  <si>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</si>
  <si>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</si>
  <si>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</si>
  <si>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</si>
  <si>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</si>
  <si>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</si>
  <si>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</si>
  <si>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</si>
  <si>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</si>
  <si>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</si>
  <si>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</si>
  <si>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</si>
  <si>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</si>
  <si>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</si>
  <si>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</si>
  <si>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</si>
  <si>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</si>
  <si>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</si>
  <si>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</si>
  <si>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</si>
  <si>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</si>
  <si>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</si>
  <si>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</si>
  <si>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</si>
  <si>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</si>
  <si>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</si>
  <si>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</si>
  <si>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</si>
  <si>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</si>
  <si>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</si>
  <si>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</si>
  <si>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</si>
  <si>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</si>
  <si>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</si>
  <si>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</si>
  <si>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</si>
  <si>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</si>
  <si>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</si>
  <si>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</si>
  <si>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</si>
  <si>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</si>
  <si>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</si>
  <si>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</si>
  <si>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</si>
  <si>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</si>
  <si>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</si>
  <si>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</si>
  <si>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</si>
  <si>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</si>
  <si>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</si>
  <si>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</si>
  <si>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</si>
  <si>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</si>
  <si>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</si>
  <si>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</si>
  <si>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</si>
  <si>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</si>
  <si>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</si>
  <si>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</si>
  <si>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</si>
  <si>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</si>
  <si>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</si>
  <si>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</si>
  <si>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</si>
  <si>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</si>
  <si>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</si>
  <si>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</si>
  <si>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</si>
  <si>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</si>
  <si>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</si>
  <si>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</si>
  <si>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</si>
  <si>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</si>
  <si>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</si>
  <si>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</si>
  <si>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</si>
  <si>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</si>
  <si>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</si>
  <si>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</si>
  <si>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</si>
  <si>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</si>
  <si>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</si>
  <si>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</si>
  <si>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</si>
  <si>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</si>
  <si>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</si>
  <si>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</si>
  <si>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</si>
  <si>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</si>
  <si>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</si>
  <si>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</si>
  <si>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</si>
  <si>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</si>
  <si>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</si>
  <si>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</si>
  <si>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</si>
  <si>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</si>
  <si>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</si>
  <si>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</si>
  <si>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</si>
  <si>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</si>
  <si>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</si>
  <si>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</si>
  <si>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</si>
  <si>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</si>
  <si>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</si>
  <si>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</si>
  <si>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</si>
  <si>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</si>
  <si>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</si>
  <si>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</si>
  <si>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</si>
  <si>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</si>
  <si>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</si>
  <si>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</si>
  <si>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</si>
  <si>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</si>
  <si>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</si>
  <si>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</si>
  <si>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</si>
  <si>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</si>
  <si>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</si>
  <si>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</si>
  <si>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</si>
  <si>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</si>
  <si>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</si>
  <si>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</si>
  <si>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</si>
  <si>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</si>
  <si>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</si>
  <si>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</si>
  <si>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</si>
  <si>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</si>
  <si>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</si>
  <si>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</si>
  <si>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</si>
  <si>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</si>
  <si>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</si>
  <si>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</si>
  <si>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</si>
  <si>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</si>
  <si>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</si>
  <si>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</si>
  <si>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</si>
  <si>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</si>
  <si>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</si>
  <si>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</si>
  <si>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</si>
  <si>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</si>
  <si>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</si>
  <si>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</si>
  <si>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</si>
  <si>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</si>
  <si>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</si>
  <si>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</si>
  <si>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</si>
  <si>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</si>
  <si>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</si>
  <si>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</si>
  <si>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</si>
  <si>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</si>
  <si>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</si>
  <si>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</si>
  <si>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</si>
  <si>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</si>
  <si>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</si>
  <si>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</si>
  <si>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</si>
  <si>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</si>
  <si>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</si>
  <si>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</si>
  <si>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</si>
  <si>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</si>
  <si>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</si>
  <si>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</si>
  <si>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</si>
  <si>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</si>
  <si>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</si>
  <si>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</si>
  <si>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</si>
  <si>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</si>
  <si>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</si>
  <si>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</si>
  <si>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</si>
  <si>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</si>
  <si>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</si>
  <si>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</si>
  <si>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</si>
  <si>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</si>
  <si>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</si>
  <si>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</si>
  <si>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</si>
  <si>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</si>
  <si>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</si>
  <si>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</si>
  <si>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</si>
  <si>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</si>
  <si>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</si>
  <si>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</si>
  <si>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</si>
  <si>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</si>
  <si>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</si>
  <si>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</si>
  <si>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</si>
  <si>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</si>
  <si>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</si>
  <si>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</si>
  <si>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</si>
  <si>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</si>
  <si>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</si>
  <si>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</si>
  <si>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</si>
  <si>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</si>
  <si>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</si>
  <si>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</si>
  <si>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</si>
  <si>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</si>
  <si>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</si>
  <si>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</si>
  <si>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</si>
  <si>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</si>
  <si>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</si>
  <si>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</si>
  <si>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</si>
  <si>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</si>
  <si>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</si>
  <si>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</si>
  <si>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</si>
  <si>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</si>
  <si>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</si>
  <si>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</si>
  <si>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</si>
  <si>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</si>
  <si>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</si>
  <si>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</si>
  <si>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</si>
  <si>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</si>
  <si>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</si>
  <si>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</si>
  <si>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</si>
  <si>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</si>
  <si>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</si>
  <si>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</si>
  <si>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</si>
  <si>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</si>
  <si>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</si>
  <si>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</si>
  <si>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</si>
  <si>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</si>
  <si>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</si>
  <si>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</si>
  <si>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</si>
  <si>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</si>
  <si>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</si>
  <si>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</si>
  <si>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</si>
  <si>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</si>
  <si>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</si>
  <si>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</si>
  <si>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</si>
  <si>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</si>
  <si>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</si>
  <si>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</si>
  <si>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</si>
  <si>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</si>
  <si>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</si>
  <si>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</si>
  <si>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</si>
  <si>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</si>
  <si>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</si>
  <si>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</si>
  <si>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</si>
  <si>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</si>
  <si>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</si>
  <si>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</si>
  <si>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</si>
  <si>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</si>
  <si>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</si>
  <si>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</si>
  <si>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</si>
  <si>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</si>
  <si>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</si>
  <si>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</si>
  <si>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</si>
  <si>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</si>
  <si>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</si>
  <si>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</si>
  <si>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</si>
  <si>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</si>
  <si>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</si>
  <si>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</si>
  <si>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</si>
  <si>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</si>
  <si>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</si>
  <si>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</si>
  <si>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</si>
  <si>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</si>
  <si>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</si>
  <si>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</si>
  <si>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</si>
  <si>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</si>
  <si>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</si>
  <si>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</si>
  <si>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</si>
  <si>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</si>
  <si>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</si>
  <si>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</si>
  <si>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</si>
  <si>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</si>
  <si>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</si>
  <si>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</si>
  <si>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</si>
  <si>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</si>
  <si>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</si>
  <si>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</si>
  <si>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</si>
  <si>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</si>
  <si>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</si>
  <si>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</si>
  <si>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</si>
  <si>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</si>
  <si>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</si>
  <si>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</si>
  <si>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</si>
  <si>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</si>
  <si>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</si>
  <si>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</si>
  <si>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</si>
  <si>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</si>
  <si>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</si>
  <si>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</si>
  <si>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</si>
  <si>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</si>
  <si>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</si>
  <si>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</si>
  <si>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</si>
  <si>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</si>
  <si>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</si>
  <si>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</si>
  <si>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</si>
  <si>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</si>
  <si>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</si>
  <si>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</si>
  <si>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</si>
  <si>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</si>
  <si>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</si>
  <si>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</si>
  <si>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</si>
  <si>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</si>
  <si>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</si>
  <si>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</si>
  <si>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</si>
  <si>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</si>
  <si>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</si>
  <si>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</si>
  <si>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</si>
  <si>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</si>
  <si>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</si>
  <si>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</si>
  <si>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</si>
  <si>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</si>
  <si>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</si>
  <si>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</si>
  <si>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</si>
  <si>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</si>
  <si>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</si>
  <si>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</si>
  <si>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</si>
  <si>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</si>
  <si>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</si>
  <si>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</si>
  <si>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</si>
  <si>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</si>
  <si>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</si>
  <si>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</si>
  <si>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</si>
  <si>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</si>
  <si>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</si>
  <si>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</si>
  <si>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</si>
  <si>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</si>
  <si>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</si>
  <si>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</si>
  <si>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</si>
  <si>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</si>
  <si>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</si>
  <si>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</si>
  <si>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</si>
  <si>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</si>
  <si>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</si>
  <si>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</si>
  <si>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</si>
  <si>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</si>
  <si>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</si>
  <si>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</si>
  <si>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</si>
  <si>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</si>
  <si>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</si>
  <si>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</si>
  <si>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</si>
  <si>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</si>
  <si>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</si>
  <si>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</si>
  <si>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</si>
  <si>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</si>
  <si>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</si>
  <si>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</si>
  <si>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</si>
  <si>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</si>
  <si>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</si>
  <si>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</si>
  <si>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</si>
  <si>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</si>
  <si>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</si>
  <si>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</si>
  <si>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</si>
  <si>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</si>
  <si>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</si>
  <si>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</si>
  <si>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</si>
  <si>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</si>
  <si>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</si>
  <si>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</si>
  <si>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</si>
  <si>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</si>
  <si>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</si>
  <si>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</si>
  <si>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</si>
  <si>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</si>
  <si>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</si>
  <si>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</si>
  <si>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</si>
  <si>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</si>
  <si>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</si>
  <si>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</si>
  <si>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</si>
  <si>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</si>
  <si>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</si>
  <si>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</si>
  <si>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</si>
  <si>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</si>
  <si>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</si>
  <si>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</si>
  <si>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</si>
  <si>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</si>
  <si>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</si>
  <si>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</si>
  <si>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</si>
  <si>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</si>
  <si>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</si>
  <si>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</si>
  <si>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</si>
  <si>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</si>
  <si>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</si>
  <si>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</si>
  <si>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</si>
  <si>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</si>
  <si>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</si>
  <si>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</si>
  <si>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</si>
  <si>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</si>
  <si>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</si>
  <si>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</si>
  <si>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</si>
  <si>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</si>
  <si>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</si>
  <si>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</si>
  <si>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</si>
  <si>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</si>
  <si>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</si>
  <si>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</si>
  <si>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</si>
  <si>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</si>
  <si>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</si>
  <si>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</si>
  <si>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</si>
  <si>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</si>
  <si>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</si>
  <si>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</si>
  <si>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</si>
  <si>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</si>
  <si>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</si>
  <si>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</si>
  <si>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</si>
  <si>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</si>
  <si>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</si>
  <si>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</si>
  <si>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</si>
  <si>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</si>
  <si>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</si>
  <si>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</si>
  <si>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</si>
  <si>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</si>
  <si>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</si>
  <si>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</si>
  <si>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</si>
  <si>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</si>
  <si>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</si>
  <si>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</si>
  <si>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</si>
  <si>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</si>
  <si>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</si>
  <si>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</si>
  <si>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</si>
  <si>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</si>
  <si>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</si>
  <si>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</si>
  <si>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</si>
  <si>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</si>
  <si>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</si>
  <si>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</si>
  <si>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</si>
  <si>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</si>
  <si>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</si>
  <si>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</si>
  <si>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</si>
  <si>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</si>
  <si>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</si>
  <si>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</si>
  <si>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</si>
  <si>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</si>
  <si>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</si>
  <si>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</si>
  <si>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</si>
  <si>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</si>
  <si>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</si>
  <si>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</si>
  <si>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</si>
  <si>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</si>
  <si>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</si>
  <si>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</si>
  <si>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</si>
  <si>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</si>
  <si>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</si>
  <si>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</si>
  <si>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</si>
  <si>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</si>
  <si>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</si>
  <si>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</si>
  <si>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</si>
  <si>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</si>
  <si>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</si>
  <si>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</si>
  <si>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</si>
  <si>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</si>
  <si>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</si>
  <si>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</si>
  <si>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</si>
  <si>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</si>
  <si>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</si>
  <si>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</si>
  <si>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</si>
  <si>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</si>
  <si>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</si>
  <si>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</si>
  <si>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</si>
  <si>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</si>
  <si>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</si>
  <si>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</si>
  <si>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</si>
  <si>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</si>
  <si>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</si>
  <si>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</si>
  <si>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</si>
  <si>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</si>
  <si>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</si>
  <si>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</si>
  <si>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</si>
  <si>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</si>
  <si>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</si>
  <si>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</si>
  <si>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</si>
  <si>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</si>
  <si>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</si>
  <si>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</si>
  <si>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</si>
  <si>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</si>
  <si>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</si>
  <si>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</si>
  <si>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</si>
  <si>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</si>
  <si>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</si>
  <si>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</si>
  <si>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</si>
  <si>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</si>
  <si>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</si>
  <si>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</si>
  <si>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</si>
  <si>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</si>
  <si>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</si>
  <si>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</si>
  <si>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</si>
  <si>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</si>
  <si>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</si>
  <si>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</si>
  <si>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</si>
  <si>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</si>
  <si>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</si>
  <si>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</si>
  <si>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</si>
  <si>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</si>
  <si>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</si>
  <si>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</si>
  <si>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</si>
  <si>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</si>
  <si>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</si>
  <si>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</si>
  <si>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</si>
  <si>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</si>
  <si>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</si>
  <si>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</si>
  <si>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</si>
  <si>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</si>
  <si>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</si>
  <si>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</si>
  <si>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</si>
  <si>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</si>
  <si>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</si>
  <si>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</si>
  <si>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</si>
  <si>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</si>
  <si>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</si>
  <si>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</si>
  <si>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</si>
  <si>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</si>
  <si>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</si>
  <si>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</si>
  <si>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</si>
  <si>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</si>
  <si>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</si>
  <si>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</si>
  <si>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</si>
  <si>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</si>
  <si>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</si>
  <si>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</si>
  <si>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</si>
  <si>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</si>
  <si>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</si>
  <si>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</si>
  <si>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</si>
  <si>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</si>
  <si>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</si>
  <si>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</si>
  <si>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</si>
  <si>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</si>
  <si>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</si>
  <si>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</si>
  <si>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</si>
  <si>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</si>
  <si>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</si>
  <si>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</si>
  <si>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</si>
  <si>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</si>
  <si>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</si>
  <si>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</si>
  <si>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</si>
  <si>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</si>
  <si>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</si>
  <si>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</si>
  <si>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</si>
  <si>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</si>
  <si>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</si>
  <si>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</si>
  <si>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</si>
  <si>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</si>
  <si>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</si>
  <si>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</si>
  <si>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</si>
  <si>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</si>
  <si>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</si>
  <si>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</si>
  <si>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</si>
  <si>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</si>
  <si>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</si>
  <si>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</si>
  <si>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</si>
  <si>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</si>
  <si>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</si>
  <si>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</si>
  <si>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</si>
  <si>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</si>
  <si>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</si>
  <si>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</si>
  <si>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</si>
  <si>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</si>
  <si>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</si>
  <si>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</si>
  <si>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</si>
  <si>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</si>
  <si>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</si>
  <si>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</si>
  <si>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</si>
  <si>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</si>
  <si>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</si>
  <si>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</si>
  <si>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</si>
  <si>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</si>
  <si>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</si>
  <si>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</si>
  <si>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</si>
  <si>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</si>
  <si>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</si>
  <si>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</si>
  <si>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</si>
  <si>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</si>
  <si>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</si>
  <si>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</si>
  <si>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</si>
  <si>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</si>
  <si>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</si>
  <si>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</si>
  <si>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</si>
  <si>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</si>
  <si>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</si>
  <si>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</si>
  <si>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</si>
  <si>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</si>
  <si>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</si>
  <si>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</si>
  <si>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</si>
  <si>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</si>
  <si>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</si>
  <si>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</si>
  <si>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</si>
  <si>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</si>
  <si>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</si>
  <si>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</si>
  <si>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</si>
  <si>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</si>
  <si>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</si>
  <si>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</si>
  <si>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</si>
  <si>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</si>
  <si>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</si>
  <si>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</si>
  <si>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</si>
  <si>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</si>
  <si>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</si>
  <si>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</si>
  <si>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</si>
  <si>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</si>
  <si>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</si>
  <si>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</si>
  <si>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</si>
  <si>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</si>
  <si>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</si>
  <si>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</si>
  <si>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</si>
  <si>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</si>
  <si>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</si>
  <si>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</si>
  <si>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</si>
  <si>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</si>
  <si>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</si>
  <si>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</si>
  <si>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</si>
  <si>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</si>
  <si>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</si>
  <si>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</si>
  <si>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</si>
  <si>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</si>
  <si>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</si>
  <si>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</si>
  <si>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</si>
  <si>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</si>
  <si>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</si>
  <si>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</si>
  <si>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</si>
  <si>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</si>
  <si>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</si>
  <si>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</si>
  <si>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</si>
  <si>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</si>
  <si>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</si>
  <si>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</si>
  <si>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</si>
  <si>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</si>
  <si>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</si>
  <si>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</si>
  <si>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</si>
  <si>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</si>
  <si>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</si>
  <si>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</si>
  <si>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</si>
  <si>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</si>
  <si>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</si>
  <si>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</si>
  <si>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</si>
  <si>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</si>
  <si>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</si>
  <si>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</si>
  <si>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</si>
  <si>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</si>
  <si>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</si>
  <si>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</si>
  <si>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</si>
  <si>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</si>
  <si>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</si>
  <si>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</si>
  <si>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</si>
  <si>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</si>
  <si>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</si>
  <si>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</si>
  <si>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</si>
  <si>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</si>
  <si>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</si>
  <si>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</si>
  <si>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</si>
  <si>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</si>
  <si>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</si>
  <si>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</si>
  <si>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</si>
  <si>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</si>
  <si>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</si>
  <si>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</si>
  <si>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</si>
  <si>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</si>
  <si>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</si>
  <si>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</si>
  <si>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</si>
  <si>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</si>
  <si>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</si>
  <si>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</si>
  <si>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</si>
  <si>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</si>
  <si>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</si>
  <si>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</si>
  <si>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</si>
  <si>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</si>
  <si>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</si>
  <si>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</si>
  <si>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</si>
  <si>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</si>
  <si>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</si>
  <si>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</si>
  <si>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</si>
  <si>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</si>
  <si>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</si>
  <si>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</si>
  <si>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</si>
  <si>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</si>
  <si>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</si>
  <si>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</si>
  <si>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</si>
  <si>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</si>
  <si>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</si>
  <si>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</si>
  <si>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</si>
  <si>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</si>
  <si>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</si>
  <si>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</si>
  <si>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</si>
  <si>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</si>
  <si>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</si>
  <si>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</si>
  <si>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</si>
  <si>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</si>
  <si>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</si>
  <si>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</si>
  <si>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</si>
  <si>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</si>
  <si>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</si>
  <si>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</si>
  <si>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</si>
  <si>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</si>
  <si>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</si>
  <si>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</si>
  <si>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</si>
  <si>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</si>
  <si>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</si>
  <si>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</si>
  <si>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</si>
  <si>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</si>
  <si>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</si>
  <si>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</si>
  <si>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</si>
  <si>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</si>
  <si>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</si>
  <si>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</si>
  <si>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</si>
  <si>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</si>
  <si>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</si>
  <si>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</si>
  <si>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</si>
  <si>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</si>
  <si>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</si>
  <si>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</si>
  <si>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</si>
  <si>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</si>
  <si>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</si>
  <si>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</si>
  <si>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</si>
  <si>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</si>
  <si>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</si>
  <si>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</si>
  <si>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</si>
  <si>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</si>
  <si>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</si>
  <si>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</si>
  <si>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</si>
  <si>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</si>
  <si>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</si>
  <si>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</si>
  <si>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</si>
  <si>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</si>
  <si>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</si>
  <si>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</si>
  <si>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</si>
  <si>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</si>
  <si>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</si>
  <si>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</si>
  <si>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</si>
  <si>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</si>
  <si>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</si>
  <si>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</si>
  <si>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</si>
  <si>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</si>
  <si>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</si>
  <si>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</si>
  <si>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</si>
  <si>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</si>
  <si>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</si>
  <si>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</si>
  <si>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</si>
  <si>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</si>
  <si>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</si>
  <si>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</si>
  <si>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</si>
  <si>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</si>
  <si>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</si>
  <si>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</si>
  <si>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</si>
  <si>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</si>
  <si>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</si>
  <si>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</si>
  <si>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</si>
  <si>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</si>
  <si>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</si>
  <si>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</si>
  <si>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</si>
  <si>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</si>
  <si>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</si>
  <si>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</si>
  <si>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</si>
  <si>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</si>
  <si>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</si>
  <si>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</si>
  <si>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</si>
  <si>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</si>
  <si>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</si>
  <si>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</si>
  <si>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</si>
  <si>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</si>
  <si>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</si>
  <si>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</si>
  <si>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</si>
  <si>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</si>
  <si>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</si>
  <si>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</si>
  <si>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</si>
  <si>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</si>
  <si>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</si>
  <si>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</si>
  <si>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</si>
  <si>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</si>
  <si>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</si>
  <si>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</si>
  <si>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</si>
  <si>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</si>
  <si>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</si>
  <si>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</si>
  <si>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</si>
  <si>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</si>
  <si>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</si>
  <si>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</si>
  <si>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</si>
  <si>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</si>
  <si>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</si>
  <si>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</si>
  <si>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</si>
  <si>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</si>
  <si>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</si>
  <si>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</si>
  <si>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</si>
  <si>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</si>
  <si>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</si>
  <si>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</si>
  <si>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</si>
  <si>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</si>
  <si>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</si>
  <si>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</si>
  <si>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</si>
  <si>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</si>
  <si>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</si>
  <si>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</si>
  <si>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</si>
  <si>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</si>
  <si>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</si>
  <si>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</si>
  <si>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</si>
  <si>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</si>
  <si>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</si>
  <si>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</si>
  <si>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</si>
  <si>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</si>
  <si>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</si>
  <si>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</si>
  <si>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</si>
  <si>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</si>
  <si>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</si>
  <si>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</si>
  <si>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</si>
  <si>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</si>
  <si>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</si>
  <si>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</si>
  <si>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</si>
  <si>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</si>
  <si>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</si>
  <si>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</si>
  <si>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</si>
  <si>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</si>
  <si>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</si>
  <si>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</si>
  <si>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</si>
  <si>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</si>
  <si>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</si>
  <si>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</si>
  <si>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</si>
  <si>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</si>
  <si>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</si>
  <si>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</si>
  <si>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</si>
  <si>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</si>
  <si>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</si>
  <si>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</si>
  <si>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</si>
  <si>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</si>
  <si>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</si>
  <si>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</si>
  <si>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</si>
  <si>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</si>
  <si>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</si>
  <si>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</si>
  <si>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</si>
  <si>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</si>
  <si>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</si>
  <si>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</si>
  <si>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</si>
  <si>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</si>
  <si>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</si>
  <si>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</si>
  <si>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</si>
  <si>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</si>
  <si>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</si>
  <si>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</si>
  <si>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</si>
  <si>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</si>
  <si>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</si>
  <si>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</si>
  <si>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</si>
  <si>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</si>
  <si>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</si>
  <si>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</si>
  <si>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</si>
  <si>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</si>
  <si>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</si>
  <si>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</si>
  <si>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</si>
  <si>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</si>
  <si>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</si>
  <si>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</si>
  <si>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</si>
  <si>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</si>
  <si>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</si>
  <si>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</si>
  <si>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</si>
  <si>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</si>
  <si>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</si>
  <si>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</si>
  <si>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</si>
  <si>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</si>
  <si>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</si>
  <si>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</si>
  <si>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</si>
  <si>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</si>
  <si>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</si>
  <si>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</si>
  <si>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</si>
  <si>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</si>
  <si>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</si>
  <si>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</si>
  <si>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</si>
  <si>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</si>
  <si>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</si>
  <si>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</si>
  <si>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</si>
  <si>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</si>
  <si>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</si>
  <si>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</si>
  <si>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</si>
  <si>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</si>
  <si>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</si>
  <si>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</si>
  <si>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</si>
  <si>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</si>
  <si>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</si>
  <si>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</si>
  <si>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</si>
  <si>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</si>
  <si>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</si>
  <si>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</si>
  <si>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</si>
  <si>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</si>
  <si>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</si>
  <si>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</si>
  <si>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</si>
  <si>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</si>
  <si>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</si>
  <si>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</si>
  <si>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</si>
  <si>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</si>
  <si>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</si>
  <si>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</si>
  <si>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</si>
  <si>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</si>
  <si>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</si>
  <si>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</si>
  <si>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</si>
  <si>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</si>
  <si>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</si>
  <si>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</si>
  <si>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</si>
  <si>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</si>
  <si>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</si>
  <si>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</si>
  <si>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</si>
  <si>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</si>
  <si>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</si>
  <si>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</si>
  <si>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</si>
  <si>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</si>
  <si>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</si>
  <si>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</si>
  <si>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</si>
  <si>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</si>
  <si>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</si>
  <si>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</si>
  <si>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</si>
  <si>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</si>
  <si>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</si>
  <si>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</si>
  <si>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</si>
  <si>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</si>
  <si>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</si>
  <si>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</si>
  <si>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</si>
  <si>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</si>
  <si>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</si>
  <si>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</si>
  <si>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</si>
  <si>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</si>
  <si>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</si>
  <si>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</si>
  <si>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</si>
  <si>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</si>
  <si>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</si>
  <si>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</si>
  <si>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</si>
  <si>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</si>
  <si>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</si>
  <si>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</si>
  <si>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</si>
  <si>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</si>
  <si>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</si>
  <si>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</si>
  <si>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</si>
  <si>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</si>
  <si>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</si>
  <si>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</si>
  <si>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</si>
  <si>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</si>
  <si>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</si>
  <si>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</si>
  <si>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</si>
  <si>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</si>
  <si>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</si>
  <si>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</si>
  <si>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</si>
  <si>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</si>
  <si>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</si>
  <si>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</si>
  <si>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</si>
  <si>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</si>
  <si>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</si>
  <si>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</si>
  <si>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</si>
  <si>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</si>
  <si>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</si>
  <si>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</si>
  <si>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</si>
  <si>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</si>
  <si>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</si>
  <si>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</si>
  <si>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</si>
  <si>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</si>
  <si>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</si>
  <si>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</si>
  <si>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</si>
  <si>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</si>
  <si>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</si>
  <si>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</si>
  <si>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</si>
  <si>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</si>
  <si>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</si>
  <si>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</si>
  <si>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</si>
  <si>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</si>
  <si>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</si>
  <si>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</si>
  <si>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</si>
  <si>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</si>
  <si>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</si>
  <si>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</si>
  <si>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</si>
  <si>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</si>
  <si>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</si>
  <si>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</si>
  <si>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</si>
  <si>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</si>
  <si>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</si>
  <si>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</si>
  <si>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</si>
  <si>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</si>
  <si>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</si>
  <si>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</si>
  <si>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</si>
  <si>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</si>
  <si>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</si>
  <si>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</si>
  <si>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</si>
  <si>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</si>
  <si>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</si>
  <si>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</si>
  <si>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</si>
  <si>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</si>
  <si>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</si>
  <si>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</si>
  <si>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</si>
  <si>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</si>
  <si>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</si>
  <si>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</si>
  <si>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</si>
  <si>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</si>
  <si>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</si>
  <si>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</si>
  <si>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</si>
  <si>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</si>
  <si>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</si>
  <si>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</si>
  <si>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</si>
  <si>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</si>
  <si>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</si>
  <si>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</si>
  <si>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</si>
  <si>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</si>
  <si>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</si>
  <si>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</si>
  <si>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</si>
  <si>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</si>
  <si>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</si>
  <si>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</si>
  <si>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</si>
  <si>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</si>
  <si>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</si>
  <si>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</si>
  <si>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</si>
  <si>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</si>
  <si>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</si>
  <si>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</si>
  <si>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</si>
  <si>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</si>
  <si>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</si>
  <si>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</si>
  <si>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</si>
  <si>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</si>
  <si>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</si>
  <si>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</si>
  <si>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</si>
  <si>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</si>
  <si>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</si>
  <si>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</si>
  <si>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</si>
  <si>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</si>
  <si>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</si>
  <si>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</si>
  <si>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</si>
  <si>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</si>
  <si>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</si>
  <si>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</si>
  <si>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</si>
  <si>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</si>
  <si>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</si>
  <si>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</si>
  <si>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</si>
  <si>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</si>
  <si>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</si>
  <si>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</si>
  <si>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</si>
  <si>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</si>
  <si>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</si>
  <si>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</si>
  <si>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</si>
  <si>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</si>
  <si>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</si>
  <si>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</si>
  <si>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</si>
  <si>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</si>
  <si>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</si>
  <si>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</si>
  <si>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</si>
  <si>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</si>
  <si>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</si>
  <si>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</si>
  <si>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</si>
  <si>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</si>
  <si>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</si>
  <si>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</si>
  <si>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</si>
  <si>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</si>
  <si>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</si>
  <si>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</si>
  <si>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</si>
  <si>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</si>
  <si>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</si>
  <si>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</si>
  <si>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</si>
  <si>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</si>
  <si>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</si>
  <si>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</si>
  <si>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</si>
  <si>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</si>
  <si>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</si>
  <si>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</si>
  <si>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</si>
  <si>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</si>
  <si>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</si>
  <si>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</si>
  <si>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</si>
  <si>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</si>
  <si>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</si>
  <si>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</si>
  <si>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</si>
  <si>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</si>
  <si>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</si>
  <si>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</si>
  <si>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</si>
  <si>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</si>
  <si>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</si>
  <si>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</si>
  <si>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</si>
  <si>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</si>
  <si>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</si>
  <si>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</si>
  <si>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</si>
  <si>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</si>
  <si>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</si>
  <si>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</si>
  <si>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</si>
  <si>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</si>
  <si>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</si>
  <si>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</si>
  <si>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</si>
  <si>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</si>
  <si>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</si>
  <si>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</si>
  <si>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</si>
  <si>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</si>
  <si>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</si>
  <si>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</si>
  <si>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</si>
  <si>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</si>
  <si>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</si>
  <si>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</si>
  <si>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</si>
  <si>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</si>
  <si>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</si>
  <si>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</si>
  <si>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</si>
  <si>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</si>
  <si>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</si>
  <si>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</si>
  <si>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</si>
  <si>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</si>
  <si>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</si>
  <si>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</si>
  <si>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</si>
  <si>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</si>
  <si>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</si>
  <si>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</si>
  <si>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</si>
  <si>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</si>
  <si>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</si>
  <si>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</si>
  <si>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</si>
  <si>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</si>
  <si>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</si>
  <si>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</si>
  <si>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</si>
  <si>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</si>
  <si>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</si>
  <si>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</si>
  <si>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</si>
  <si>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</si>
  <si>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</si>
  <si>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</si>
  <si>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</si>
  <si>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</si>
  <si>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</si>
  <si>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</si>
  <si>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</si>
  <si>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</si>
  <si>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</si>
  <si>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</si>
  <si>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</si>
  <si>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</si>
  <si>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</si>
  <si>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</si>
  <si>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</si>
  <si>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</si>
  <si>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</si>
  <si>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</si>
  <si>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</si>
  <si>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</si>
  <si>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</si>
  <si>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</si>
  <si>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</si>
  <si>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</si>
  <si>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</si>
  <si>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</si>
  <si>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</si>
  <si>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</si>
  <si>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</si>
  <si>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</si>
  <si>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</si>
  <si>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</si>
  <si>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</si>
  <si>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</si>
  <si>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</si>
  <si>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</si>
  <si>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</si>
  <si>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</si>
  <si>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</si>
  <si>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</si>
  <si>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</si>
  <si>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</si>
  <si>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</si>
  <si>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</si>
  <si>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</si>
  <si>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</si>
  <si>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</si>
  <si>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</si>
  <si>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</si>
  <si>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</si>
  <si>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</si>
  <si>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</si>
  <si>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</si>
  <si>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</si>
  <si>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</si>
  <si>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</si>
  <si>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</si>
  <si>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</si>
  <si>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</si>
  <si>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</si>
  <si>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</si>
  <si>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</si>
  <si>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</si>
  <si>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</si>
  <si>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</si>
  <si>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</si>
  <si>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</si>
  <si>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</si>
  <si>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</si>
  <si>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</si>
  <si>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</si>
  <si>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</si>
  <si>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</si>
  <si>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</si>
  <si>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</si>
  <si>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</si>
  <si>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</si>
  <si>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</si>
  <si>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</si>
  <si>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</si>
  <si>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</si>
  <si>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</si>
  <si>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</si>
  <si>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</si>
  <si>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</si>
  <si>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</si>
  <si>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</si>
  <si>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</si>
  <si>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</si>
  <si>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</si>
  <si>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</si>
  <si>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</si>
  <si>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</si>
  <si>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</si>
  <si>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</si>
  <si>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</si>
  <si>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</si>
  <si>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</si>
  <si>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</si>
  <si>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</si>
  <si>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</si>
  <si>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</si>
  <si>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</si>
  <si>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</si>
  <si>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</si>
  <si>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</si>
  <si>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</si>
  <si>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</si>
  <si>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</si>
  <si>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</si>
  <si>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</si>
  <si>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</si>
  <si>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</si>
  <si>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</si>
  <si>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</si>
  <si>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</si>
  <si>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</si>
  <si>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</si>
  <si>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</si>
  <si>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</si>
  <si>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</si>
  <si>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</si>
  <si>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</si>
  <si>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</si>
  <si>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</si>
  <si>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</si>
  <si>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</si>
  <si>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</si>
  <si>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</si>
  <si>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</si>
  <si>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</si>
  <si>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</si>
  <si>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</si>
  <si>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</si>
  <si>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</si>
  <si>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</si>
  <si>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</si>
  <si>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</si>
  <si>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</si>
  <si>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</si>
  <si>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</si>
  <si>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</si>
  <si>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</si>
  <si>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</si>
  <si>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</si>
  <si>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</si>
  <si>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</si>
  <si>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</si>
  <si>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</si>
  <si>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</si>
  <si>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</si>
  <si>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</si>
  <si>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</si>
  <si>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</si>
  <si>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</si>
  <si>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</si>
  <si>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</si>
  <si>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</si>
  <si>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</si>
  <si>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</si>
  <si>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</si>
  <si>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</si>
  <si>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</si>
  <si>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</si>
  <si>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</si>
  <si>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</si>
  <si>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</si>
  <si>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</si>
  <si>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</si>
  <si>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</si>
  <si>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</si>
  <si>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</si>
  <si>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</si>
  <si>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</si>
  <si>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</si>
  <si>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</si>
  <si>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</si>
  <si>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</si>
  <si>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</si>
  <si>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</si>
  <si>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</si>
  <si>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</si>
  <si>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</si>
  <si>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</si>
  <si>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</si>
  <si>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</si>
  <si>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</si>
  <si>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</si>
  <si>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</si>
  <si>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</si>
  <si>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</si>
  <si>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</si>
  <si>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</si>
  <si>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</si>
  <si>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</si>
  <si>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</si>
  <si>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</si>
  <si>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</si>
  <si>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</si>
  <si>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</si>
  <si>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</si>
  <si>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</si>
  <si>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</si>
  <si>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</si>
  <si>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</si>
  <si>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</si>
  <si>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</si>
  <si>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</si>
  <si>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</si>
  <si>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</si>
  <si>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</si>
  <si>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</si>
  <si>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</si>
  <si>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</si>
  <si>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</si>
  <si>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</si>
  <si>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</si>
  <si>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</si>
  <si>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</si>
  <si>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</si>
  <si>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</si>
  <si>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</si>
  <si>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</si>
  <si>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</si>
  <si>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</si>
  <si>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</si>
  <si>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</si>
  <si>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</si>
  <si>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</si>
  <si>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</si>
  <si>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</si>
  <si>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</si>
  <si>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</si>
  <si>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</si>
  <si>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</si>
  <si>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</si>
  <si>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</si>
  <si>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</si>
  <si>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</si>
  <si>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</si>
  <si>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</si>
  <si>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</si>
  <si>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</si>
  <si>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</si>
  <si>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</si>
  <si>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</si>
  <si>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</si>
  <si>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</si>
  <si>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</si>
  <si>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</si>
  <si>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</si>
  <si>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</si>
  <si>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</si>
  <si>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</si>
  <si>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</si>
  <si>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</si>
  <si>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</si>
  <si>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</si>
  <si>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</si>
  <si>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</si>
  <si>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</si>
  <si>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</si>
  <si>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</si>
  <si>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</si>
  <si>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</si>
  <si>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</si>
  <si>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</si>
  <si>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</si>
  <si>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</si>
  <si>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</si>
  <si>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</si>
  <si>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</si>
  <si>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</si>
  <si>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</si>
  <si>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</si>
  <si>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</si>
  <si>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</si>
  <si>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</si>
  <si>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</si>
  <si>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</si>
  <si>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</si>
  <si>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</si>
  <si>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</si>
  <si>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</si>
  <si>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</si>
  <si>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</si>
  <si>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</si>
  <si>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</si>
  <si>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</si>
  <si>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</si>
  <si>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</si>
  <si>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</si>
  <si>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</si>
  <si>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</si>
  <si>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</si>
  <si>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</si>
  <si>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</si>
  <si>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</si>
  <si>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</si>
  <si>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</si>
  <si>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</si>
  <si>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</si>
  <si>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</si>
  <si>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</si>
  <si>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</si>
  <si>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</si>
  <si>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</si>
  <si>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</si>
  <si>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</si>
  <si>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</si>
  <si>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</si>
  <si>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</si>
  <si>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</si>
  <si>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</si>
  <si>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</si>
  <si>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</si>
  <si>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</si>
  <si>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</si>
  <si>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</si>
  <si>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</si>
  <si>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</si>
  <si>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</si>
  <si>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</si>
  <si>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</si>
  <si>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</si>
  <si>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</si>
  <si>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</si>
  <si>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</si>
  <si>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</si>
  <si>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</si>
  <si>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</si>
  <si>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</si>
  <si>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</si>
  <si>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</si>
  <si>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</si>
  <si>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</si>
  <si>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</si>
  <si>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</si>
  <si>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</si>
  <si>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</si>
  <si>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</si>
  <si>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</si>
  <si>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</si>
  <si>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</si>
  <si>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</si>
  <si>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</si>
  <si>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</si>
  <si>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</si>
  <si>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</si>
  <si>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</si>
  <si>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</si>
  <si>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</si>
  <si>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</si>
  <si>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</si>
  <si>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</si>
  <si>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</si>
  <si>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</si>
  <si>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</si>
  <si>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</si>
  <si>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</si>
  <si>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</si>
  <si>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</si>
  <si>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</si>
  <si>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</si>
  <si>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</si>
  <si>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</si>
  <si>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</si>
  <si>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</si>
  <si>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</si>
  <si>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</si>
  <si>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</si>
  <si>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</si>
  <si>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</si>
  <si>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</si>
  <si>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</si>
  <si>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</si>
  <si>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</si>
  <si>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</si>
  <si>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</si>
  <si>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</si>
  <si>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</si>
  <si>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</si>
  <si>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</si>
  <si>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</si>
  <si>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</si>
  <si>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</si>
  <si>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</si>
  <si>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</si>
  <si>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</si>
  <si>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</si>
  <si>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</si>
  <si>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</si>
  <si>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</si>
  <si>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</si>
  <si>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</si>
  <si>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</si>
  <si>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</si>
  <si>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</si>
  <si>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</si>
  <si>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</si>
  <si>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</si>
  <si>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</si>
  <si>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</si>
  <si>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</si>
  <si>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</si>
  <si>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</si>
  <si>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</si>
  <si>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</si>
  <si>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</si>
  <si>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</si>
  <si>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</si>
  <si>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</si>
  <si>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</si>
  <si>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</si>
  <si>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</si>
  <si>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</si>
  <si>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</si>
  <si>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</si>
  <si>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</si>
  <si>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</si>
  <si>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</si>
  <si>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</si>
  <si>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</si>
  <si>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</si>
  <si>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</si>
  <si>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</si>
  <si>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</si>
  <si>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</si>
  <si>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</si>
  <si>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</si>
  <si>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</si>
  <si>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</si>
  <si>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</si>
  <si>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</si>
  <si>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</si>
  <si>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</si>
  <si>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</si>
  <si>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</si>
  <si>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</si>
  <si>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</si>
  <si>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</si>
  <si>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</si>
  <si>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</si>
  <si>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</si>
  <si>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</si>
  <si>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</si>
  <si>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</si>
  <si>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</si>
  <si>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</si>
  <si>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</si>
  <si>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</si>
  <si>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</si>
  <si>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</si>
  <si>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</si>
  <si>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</si>
  <si>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</si>
  <si>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</si>
  <si>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</si>
  <si>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</si>
  <si>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</si>
  <si>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</si>
  <si>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</si>
  <si>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</si>
  <si>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</si>
  <si>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</si>
  <si>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</si>
  <si>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</si>
  <si>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</si>
  <si>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</si>
  <si>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</si>
  <si>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</si>
  <si>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</si>
  <si>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</si>
  <si>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</si>
  <si>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</si>
  <si>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</si>
  <si>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</si>
  <si>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</si>
  <si>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</si>
  <si>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</si>
  <si>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</si>
  <si>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</si>
  <si>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</si>
  <si>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</si>
  <si>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</si>
  <si>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</si>
  <si>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</si>
  <si>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</si>
  <si>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</si>
  <si>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</si>
  <si>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</si>
  <si>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</si>
  <si>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</si>
  <si>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</si>
  <si>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</si>
  <si>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</si>
  <si>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</si>
  <si>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</si>
  <si>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</si>
  <si>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</si>
  <si>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</si>
  <si>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</si>
  <si>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</si>
  <si>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</si>
  <si>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</si>
  <si>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</si>
  <si>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</si>
  <si>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</si>
  <si>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</si>
  <si>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</si>
  <si>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</si>
  <si>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</si>
  <si>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</si>
  <si>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</si>
  <si>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</si>
  <si>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</si>
  <si>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</si>
  <si>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</si>
  <si>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</si>
  <si>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</si>
  <si>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</si>
  <si>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</si>
  <si>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</si>
  <si>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</si>
  <si>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</si>
  <si>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</si>
  <si>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</si>
  <si>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</si>
  <si>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</si>
  <si>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</si>
  <si>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</si>
  <si>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</si>
  <si>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</si>
  <si>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</si>
  <si>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</si>
  <si>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</si>
  <si>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</si>
  <si>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</si>
  <si>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</si>
  <si>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</si>
  <si>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</si>
  <si>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</si>
  <si>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</si>
  <si>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</si>
  <si>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</si>
  <si>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</si>
  <si>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</si>
  <si>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</si>
  <si>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</si>
  <si>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</si>
  <si>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</si>
  <si>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</si>
  <si>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</si>
  <si>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</si>
  <si>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</si>
  <si>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</si>
  <si>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</si>
  <si>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</si>
  <si>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</si>
  <si>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</si>
  <si>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</si>
  <si>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</si>
  <si>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</si>
  <si>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</si>
  <si>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</si>
  <si>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</si>
  <si>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</si>
  <si>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</si>
  <si>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</si>
  <si>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</si>
  <si>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</si>
  <si>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</si>
  <si>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</si>
  <si>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</si>
  <si>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</si>
  <si>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</si>
  <si>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</si>
  <si>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</si>
  <si>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</si>
  <si>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</si>
  <si>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</si>
  <si>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</si>
  <si>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</si>
  <si>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</si>
  <si>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</si>
  <si>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</si>
  <si>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</si>
  <si>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</si>
  <si>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</si>
  <si>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</si>
  <si>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</si>
  <si>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</si>
  <si>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</si>
  <si>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</si>
  <si>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</si>
  <si>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</si>
  <si>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</si>
  <si>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</si>
  <si>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</si>
  <si>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</si>
  <si>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</si>
  <si>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</si>
  <si>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</si>
  <si>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</si>
  <si>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</si>
  <si>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</si>
  <si>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</si>
  <si>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</si>
  <si>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</si>
  <si>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</si>
  <si>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</si>
  <si>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</si>
  <si>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</si>
  <si>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</si>
  <si>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</si>
  <si>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</si>
  <si>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</si>
  <si>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</si>
  <si>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</si>
  <si>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</si>
  <si>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</si>
  <si>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</si>
  <si>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</si>
  <si>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</si>
  <si>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</si>
  <si>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</si>
  <si>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</si>
  <si>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</si>
  <si>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</si>
  <si>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</si>
  <si>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</si>
  <si>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</si>
  <si>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</si>
  <si>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</si>
  <si>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</si>
  <si>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</si>
  <si>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</si>
  <si>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</si>
  <si>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</si>
  <si>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</si>
  <si>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</si>
  <si>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</si>
  <si>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</si>
  <si>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</si>
  <si>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</si>
  <si>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</si>
  <si>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</si>
  <si>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</si>
  <si>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</si>
  <si>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</si>
  <si>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</si>
  <si>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</si>
  <si>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</si>
  <si>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</si>
  <si>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</si>
  <si>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</si>
  <si>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</si>
  <si>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</si>
  <si>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</si>
  <si>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</si>
  <si>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</si>
  <si>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</si>
  <si>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</si>
  <si>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</si>
  <si>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</si>
  <si>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</si>
  <si>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</si>
  <si>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</si>
  <si>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</si>
  <si>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</si>
  <si>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</si>
  <si>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</si>
  <si>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</si>
  <si>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</si>
  <si>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</si>
  <si>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</si>
  <si>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</si>
  <si>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</si>
  <si>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</si>
  <si>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</si>
  <si>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</si>
  <si>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</si>
  <si>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</si>
  <si>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</si>
  <si>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</si>
  <si>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</si>
  <si>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</si>
  <si>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</si>
  <si>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</si>
  <si>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</si>
  <si>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</si>
  <si>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</si>
  <si>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</si>
  <si>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</si>
  <si>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</si>
  <si>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</si>
  <si>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</si>
  <si>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</si>
  <si>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</si>
  <si>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</si>
  <si>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</si>
  <si>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</si>
  <si>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</si>
  <si>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</si>
  <si>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</si>
  <si>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</si>
  <si>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</si>
  <si>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</si>
  <si>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</si>
  <si>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</si>
  <si>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</si>
  <si>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</si>
  <si>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</si>
  <si>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</si>
  <si>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</si>
  <si>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</si>
  <si>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</si>
  <si>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</si>
  <si>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</si>
  <si>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</si>
  <si>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</si>
  <si>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</si>
  <si>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</si>
  <si>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</si>
  <si>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</si>
  <si>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</si>
  <si>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</si>
  <si>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</si>
  <si>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</si>
  <si>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</si>
  <si>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</si>
  <si>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</si>
  <si>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</si>
  <si>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</si>
  <si>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</si>
  <si>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</si>
  <si>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</si>
  <si>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</si>
  <si>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</si>
  <si>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</si>
  <si>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</si>
  <si>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</si>
  <si>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</si>
  <si>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</si>
  <si>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</si>
  <si>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</si>
  <si>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</si>
  <si>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</si>
  <si>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</si>
  <si>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</si>
  <si>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</si>
  <si>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</si>
  <si>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</si>
  <si>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</si>
  <si>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</si>
  <si>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</si>
  <si>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</si>
  <si>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</si>
  <si>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</si>
  <si>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</si>
  <si>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</si>
  <si>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</si>
  <si>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</si>
  <si>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</si>
  <si>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</si>
  <si>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</si>
  <si>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</si>
  <si>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</si>
  <si>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</si>
  <si>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</si>
  <si>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</si>
  <si>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</si>
  <si>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</si>
  <si>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</si>
  <si>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</si>
  <si>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</si>
  <si>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</si>
  <si>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</si>
  <si>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</si>
  <si>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</si>
  <si>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</si>
  <si>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</si>
  <si>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</si>
  <si>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</si>
  <si>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</si>
  <si>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</si>
  <si>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</si>
  <si>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</si>
  <si>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</si>
  <si>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</si>
  <si>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</si>
  <si>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</si>
  <si>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</si>
  <si>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</si>
  <si>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</si>
  <si>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</si>
  <si>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</si>
  <si>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</si>
  <si>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</si>
  <si>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</si>
  <si>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</si>
  <si>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</si>
  <si>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</si>
  <si>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</si>
  <si>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</si>
  <si>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</si>
  <si>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</si>
  <si>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</si>
  <si>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</si>
  <si>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</si>
  <si>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</si>
  <si>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</si>
  <si>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</si>
  <si>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</si>
  <si>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</si>
  <si>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</si>
  <si>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</si>
  <si>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</si>
  <si>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</si>
  <si>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</si>
  <si>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</si>
  <si>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</si>
  <si>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</si>
  <si>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</si>
  <si>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</si>
  <si>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</si>
  <si>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</si>
  <si>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</si>
  <si>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</si>
  <si>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</si>
  <si>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</si>
  <si>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</si>
  <si>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</si>
  <si>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</si>
  <si>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</si>
  <si>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</si>
  <si>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</si>
  <si>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</si>
  <si>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</si>
  <si>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</si>
  <si>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</si>
  <si>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</si>
  <si>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</si>
  <si>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</si>
  <si>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</si>
  <si>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</si>
  <si>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</si>
  <si>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</si>
  <si>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</si>
  <si>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</si>
  <si>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</si>
  <si>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</si>
  <si>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</si>
  <si>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</si>
  <si>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</si>
  <si>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</si>
  <si>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</si>
  <si>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</si>
  <si>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</si>
  <si>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</si>
  <si>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</si>
  <si>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</si>
  <si>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</si>
  <si>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</si>
  <si>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</si>
  <si>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</si>
  <si>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</si>
  <si>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</si>
  <si>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</si>
  <si>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</si>
  <si>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</si>
  <si>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</si>
  <si>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</si>
  <si>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</si>
  <si>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</si>
  <si>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</si>
  <si>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</si>
  <si>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</si>
  <si>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</si>
  <si>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</si>
  <si>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</si>
  <si>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</si>
  <si>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</si>
  <si>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</si>
  <si>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</si>
  <si>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</si>
  <si>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</si>
  <si>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</si>
  <si>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</si>
  <si>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</si>
  <si>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</si>
  <si>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</si>
  <si>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</si>
  <si>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</si>
  <si>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</si>
  <si>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</si>
  <si>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</si>
  <si>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</si>
  <si>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</si>
  <si>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</si>
  <si>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</si>
  <si>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</si>
  <si>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</si>
  <si>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</si>
  <si>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</si>
  <si>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</si>
  <si>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</si>
  <si>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</si>
  <si>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</si>
  <si>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</si>
  <si>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</si>
  <si>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</si>
  <si>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</si>
  <si>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</si>
  <si>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</si>
  <si>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</si>
  <si>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</si>
  <si>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</si>
  <si>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</si>
  <si>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</si>
  <si>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</si>
  <si>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</si>
  <si>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</si>
  <si>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</si>
  <si>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</si>
  <si>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</si>
  <si>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</si>
  <si>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</si>
  <si>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</si>
  <si>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</si>
  <si>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</si>
  <si>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</si>
  <si>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</si>
  <si>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</si>
  <si>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</si>
  <si>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</si>
  <si>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</si>
  <si>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</si>
  <si>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</si>
  <si>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</si>
  <si>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</si>
  <si>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</si>
  <si>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</si>
  <si>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</si>
  <si>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</si>
  <si>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</si>
  <si>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</si>
  <si>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</si>
  <si>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</si>
  <si>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</si>
  <si>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</si>
  <si>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</si>
  <si>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</si>
  <si>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</si>
  <si>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</si>
  <si>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</si>
  <si>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</si>
  <si>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</si>
  <si>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</si>
  <si>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</si>
  <si>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</si>
  <si>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</si>
  <si>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</si>
  <si>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</si>
  <si>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</si>
  <si>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</si>
  <si>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</si>
  <si>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</si>
  <si>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</si>
  <si>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</si>
  <si>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</si>
  <si>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</si>
  <si>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</si>
  <si>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</si>
  <si>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</si>
  <si>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</si>
  <si>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</si>
  <si>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</si>
  <si>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</si>
  <si>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</si>
  <si>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</si>
  <si>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</si>
  <si>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</si>
  <si>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</si>
  <si>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</si>
  <si>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</si>
  <si>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</si>
  <si>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</si>
  <si>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</si>
  <si>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</si>
  <si>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</si>
  <si>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</si>
  <si>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</si>
  <si>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</si>
  <si>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</si>
  <si>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</si>
  <si>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</si>
  <si>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</si>
  <si>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</si>
  <si>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</si>
  <si>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</si>
  <si>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</si>
  <si>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</si>
  <si>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</si>
  <si>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</si>
  <si>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</si>
  <si>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</si>
  <si>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</si>
  <si>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</si>
  <si>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</si>
  <si>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</si>
  <si>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</si>
  <si>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</si>
  <si>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</si>
  <si>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</si>
  <si>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</si>
  <si>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</si>
  <si>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</si>
  <si>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</si>
  <si>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</si>
  <si>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</si>
  <si>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</si>
  <si>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</si>
  <si>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</si>
  <si>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</si>
  <si>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</si>
  <si>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</si>
  <si>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</si>
  <si>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</si>
  <si>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</si>
  <si>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</si>
  <si>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</si>
  <si>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</si>
  <si>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</si>
  <si>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</si>
  <si>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</si>
  <si>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</si>
  <si>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</si>
  <si>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</si>
  <si>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</si>
  <si>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</si>
  <si>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</si>
  <si>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</si>
  <si>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</si>
  <si>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</si>
  <si>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</si>
  <si>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</si>
  <si>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</si>
  <si>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</si>
  <si>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</si>
  <si>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</si>
  <si>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</si>
  <si>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</si>
  <si>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</si>
  <si>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</si>
  <si>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</si>
  <si>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</si>
  <si>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</si>
  <si>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</si>
  <si>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</si>
  <si>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</si>
  <si>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</si>
  <si>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</si>
  <si>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</si>
  <si>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</si>
  <si>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</si>
  <si>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</si>
  <si>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</si>
  <si>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</si>
  <si>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</si>
  <si>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</si>
  <si>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</si>
  <si>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</si>
  <si>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</si>
  <si>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</si>
  <si>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</si>
  <si>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</si>
  <si>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</si>
  <si>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</si>
  <si>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</si>
  <si>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</si>
  <si>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</si>
  <si>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</si>
  <si>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</si>
  <si>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</si>
  <si>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</si>
  <si>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</si>
  <si>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</si>
  <si>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</si>
  <si>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</si>
  <si>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</si>
  <si>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</si>
  <si>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</si>
  <si>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</si>
  <si>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</si>
  <si>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</si>
  <si>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</si>
  <si>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</si>
  <si>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</si>
  <si>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</si>
  <si>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</si>
  <si>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</si>
  <si>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</si>
  <si>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</si>
  <si>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</si>
  <si>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</si>
  <si>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</si>
  <si>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</si>
  <si>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</si>
  <si>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</si>
  <si>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</si>
  <si>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</si>
  <si>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</si>
  <si>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</si>
  <si>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</si>
  <si>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</si>
  <si>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</si>
  <si>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</si>
  <si>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</si>
  <si>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</si>
  <si>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</si>
  <si>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</si>
  <si>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</si>
  <si>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</si>
  <si>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</si>
  <si>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</si>
  <si>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</si>
  <si>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</si>
  <si>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</si>
  <si>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</si>
  <si>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</si>
  <si>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</si>
  <si>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</si>
  <si>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</si>
  <si>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</si>
  <si>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</si>
  <si>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</si>
  <si>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</si>
  <si>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</si>
  <si>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</si>
  <si>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</si>
  <si>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</si>
  <si>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</si>
  <si>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</si>
  <si>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</si>
  <si>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</si>
  <si>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</si>
  <si>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</si>
  <si>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</si>
  <si>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</si>
  <si>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</si>
  <si>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</si>
  <si>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</si>
  <si>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</si>
  <si>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</si>
  <si>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</si>
  <si>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</si>
  <si>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</si>
  <si>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</si>
  <si>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</si>
  <si>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</si>
  <si>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</si>
  <si>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</si>
  <si>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</si>
  <si>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</si>
  <si>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</si>
  <si>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</si>
  <si>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</si>
  <si>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</si>
  <si>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</si>
  <si>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</si>
  <si>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</si>
  <si>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</si>
  <si>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</si>
  <si>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</si>
  <si>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</si>
  <si>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</si>
  <si>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</si>
  <si>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</si>
  <si>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</si>
  <si>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</si>
  <si>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</si>
  <si>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</si>
  <si>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</si>
  <si>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</si>
  <si>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</si>
  <si>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</si>
  <si>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</si>
  <si>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</si>
  <si>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</si>
  <si>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</si>
  <si>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</si>
  <si>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</si>
  <si>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</si>
  <si>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</si>
  <si>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</si>
  <si>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</si>
  <si>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</si>
  <si>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</si>
  <si>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</si>
  <si>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</si>
  <si>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</si>
  <si>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</si>
  <si>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</si>
  <si>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</si>
  <si>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</si>
  <si>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</si>
  <si>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</si>
  <si>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</si>
  <si>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</si>
  <si>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</si>
  <si>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</si>
  <si>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</si>
  <si>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</si>
  <si>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</si>
  <si>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</si>
  <si>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</si>
  <si>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</si>
  <si>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</si>
  <si>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</si>
  <si>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</si>
  <si>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</si>
  <si>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</si>
  <si>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</si>
  <si>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</si>
  <si>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</si>
  <si>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</si>
  <si>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</si>
  <si>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</si>
  <si>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</si>
  <si>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</si>
  <si>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</si>
  <si>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</si>
  <si>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</si>
  <si>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</si>
  <si>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</si>
  <si>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</si>
  <si>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</si>
  <si>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</si>
  <si>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</si>
  <si>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</si>
  <si>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</si>
  <si>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</si>
  <si>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</si>
  <si>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</si>
  <si>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</si>
  <si>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</si>
  <si>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</si>
  <si>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</si>
  <si>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</si>
  <si>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</si>
  <si>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</si>
  <si>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</si>
  <si>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</si>
  <si>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</si>
  <si>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</si>
  <si>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</si>
  <si>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</si>
  <si>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</si>
  <si>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</si>
  <si>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</si>
  <si>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</si>
  <si>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</si>
  <si>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</si>
  <si>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</si>
  <si>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</si>
  <si>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</si>
  <si>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</si>
  <si>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</si>
  <si>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</si>
  <si>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</si>
  <si>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</si>
  <si>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</si>
  <si>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</si>
  <si>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</si>
  <si>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</si>
  <si>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</si>
  <si>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</si>
  <si>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</si>
  <si>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</si>
  <si>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</si>
  <si>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</si>
  <si>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</si>
  <si>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</si>
  <si>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</si>
  <si>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</si>
  <si>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</si>
  <si>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</si>
  <si>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</si>
  <si>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</si>
  <si>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</si>
  <si>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</si>
  <si>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</si>
  <si>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</si>
  <si>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</si>
  <si>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</si>
  <si>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</si>
  <si>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</si>
  <si>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</si>
  <si>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</si>
  <si>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</si>
  <si>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</si>
  <si>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</si>
  <si>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</si>
  <si>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</si>
  <si>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</si>
  <si>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</si>
  <si>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</si>
  <si>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</si>
  <si>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</si>
  <si>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</si>
  <si>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</si>
  <si>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</si>
  <si>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</si>
  <si>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</si>
  <si>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</si>
  <si>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</si>
  <si>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</si>
  <si>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</si>
  <si>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</si>
  <si>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</si>
  <si>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</si>
  <si>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</si>
  <si>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</si>
  <si>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</si>
  <si>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</si>
  <si>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</si>
  <si>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</si>
  <si>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</si>
  <si>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</si>
  <si>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</si>
  <si>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</si>
  <si>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</si>
  <si>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</si>
  <si>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</si>
  <si>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</si>
  <si>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</si>
  <si>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</si>
  <si>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</si>
  <si>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</si>
  <si>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</si>
  <si>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</si>
  <si>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</si>
  <si>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</si>
  <si>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</si>
  <si>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</si>
  <si>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</si>
  <si>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</si>
  <si>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</si>
  <si>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</si>
  <si>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</si>
  <si>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</si>
  <si>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</si>
  <si>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</si>
  <si>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</si>
  <si>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</si>
  <si>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</si>
  <si>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</si>
  <si>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</si>
  <si>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</si>
  <si>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</si>
  <si>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</si>
  <si>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</si>
  <si>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</si>
  <si>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</si>
  <si>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</si>
  <si>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</si>
  <si>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</si>
  <si>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</si>
  <si>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</si>
  <si>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</si>
  <si>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</si>
  <si>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</si>
  <si>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</si>
  <si>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</si>
  <si>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</si>
  <si>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</si>
  <si>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</si>
  <si>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</si>
  <si>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</si>
  <si>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</si>
  <si>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</si>
  <si>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</si>
  <si>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</si>
  <si>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</si>
  <si>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</si>
  <si>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</si>
  <si>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</si>
  <si>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</si>
  <si>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</si>
  <si>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</si>
  <si>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</si>
  <si>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</si>
  <si>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</si>
  <si>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</si>
  <si>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</si>
  <si>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</si>
  <si>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</si>
  <si>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</si>
  <si>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</si>
  <si>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</si>
  <si>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</si>
  <si>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</si>
  <si>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</si>
  <si>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</si>
  <si>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</si>
  <si>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</si>
  <si>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</si>
  <si>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</si>
  <si>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</si>
  <si>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</si>
  <si>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</si>
  <si>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</si>
  <si>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</si>
  <si>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</si>
  <si>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</si>
  <si>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</si>
  <si>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</si>
  <si>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</si>
  <si>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</si>
  <si>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</si>
  <si>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</si>
  <si>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</si>
  <si>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</si>
  <si>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</si>
  <si>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</si>
  <si>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</si>
  <si>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</si>
  <si>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</si>
  <si>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</si>
  <si>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</si>
  <si>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</si>
  <si>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</si>
  <si>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</si>
  <si>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</si>
  <si>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</si>
  <si>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</si>
  <si>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</si>
  <si>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</si>
  <si>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</si>
  <si>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</si>
  <si>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</si>
  <si>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</si>
  <si>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</si>
  <si>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</si>
  <si>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</si>
  <si>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</si>
  <si>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</si>
  <si>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</si>
  <si>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</si>
  <si>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</si>
  <si>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</si>
  <si>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</si>
  <si>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</si>
  <si>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</si>
  <si>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</si>
  <si>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</si>
  <si>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</si>
  <si>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</si>
  <si>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</si>
  <si>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</si>
  <si>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</si>
  <si>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</si>
  <si>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</si>
  <si>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</si>
  <si>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</si>
  <si>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</si>
  <si>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</si>
  <si>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</si>
  <si>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</si>
  <si>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</si>
  <si>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</si>
  <si>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</si>
  <si>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</si>
  <si>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</si>
  <si>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</si>
  <si>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</si>
  <si>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</si>
  <si>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</si>
  <si>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</si>
  <si>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</si>
  <si>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</si>
  <si>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</si>
  <si>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</si>
  <si>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</si>
  <si>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</si>
  <si>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</si>
  <si>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</si>
  <si>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</si>
  <si>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</si>
  <si>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</si>
  <si>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</si>
  <si>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</si>
  <si>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</si>
  <si>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</si>
  <si>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</si>
  <si>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</si>
  <si>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</si>
  <si>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</si>
  <si>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</si>
  <si>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</si>
  <si>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</si>
  <si>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</si>
  <si>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</si>
  <si>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</si>
  <si>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</si>
  <si>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</si>
  <si>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</si>
  <si>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</si>
  <si>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</si>
  <si>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</si>
  <si>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</si>
  <si>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</si>
  <si>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</si>
  <si>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</si>
  <si>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</si>
  <si>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</si>
  <si>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</si>
  <si>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</si>
  <si>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</si>
  <si>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</si>
  <si>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</si>
  <si>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</si>
  <si>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</si>
  <si>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</si>
  <si>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</si>
  <si>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</si>
  <si>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</si>
  <si>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</si>
  <si>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</si>
  <si>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</si>
  <si>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</si>
  <si>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</si>
  <si>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</si>
  <si>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</si>
  <si>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</si>
  <si>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</si>
  <si>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</si>
  <si>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</si>
  <si>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</si>
  <si>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</si>
  <si>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</si>
  <si>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</si>
  <si>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</si>
  <si>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</si>
  <si>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</si>
  <si>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</si>
  <si>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</si>
  <si>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</si>
  <si>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</si>
  <si>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</si>
  <si>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</si>
  <si>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</si>
  <si>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</si>
  <si>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</si>
  <si>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</si>
  <si>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</si>
  <si>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</si>
  <si>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</si>
  <si>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</si>
  <si>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</si>
  <si>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</si>
  <si>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</si>
  <si>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</si>
  <si>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</si>
  <si>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</si>
  <si>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</si>
  <si>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</si>
  <si>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</si>
  <si>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</si>
  <si>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</si>
  <si>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</si>
  <si>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</si>
  <si>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</si>
  <si>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</si>
  <si>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</si>
  <si>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</si>
  <si>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</si>
  <si>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</si>
  <si>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</si>
  <si>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</si>
  <si>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</si>
  <si>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</si>
  <si>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</si>
  <si>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</si>
  <si>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</si>
  <si>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</si>
  <si>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</si>
  <si>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</si>
  <si>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</si>
  <si>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</si>
  <si>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</si>
  <si>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</si>
  <si>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</si>
  <si>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</si>
  <si>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</si>
  <si>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</si>
  <si>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</si>
  <si>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</si>
  <si>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</si>
  <si>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</si>
  <si>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</si>
  <si>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</si>
  <si>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</si>
  <si>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</si>
  <si>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</si>
  <si>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</si>
  <si>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</si>
  <si>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</si>
  <si>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</si>
  <si>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</si>
  <si>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</si>
  <si>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</si>
  <si>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</si>
  <si>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</si>
  <si>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</si>
  <si>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</si>
  <si>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</si>
  <si>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</si>
  <si>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</si>
  <si>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</si>
  <si>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</si>
  <si>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</si>
  <si>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</si>
  <si>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</si>
  <si>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</si>
  <si>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</si>
  <si>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</si>
  <si>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</si>
  <si>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</si>
  <si>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</si>
  <si>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</si>
  <si>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</si>
  <si>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</si>
  <si>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</si>
  <si>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</si>
  <si>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</si>
  <si>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</si>
  <si>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</si>
  <si>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</si>
  <si>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</si>
  <si>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</si>
  <si>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</si>
  <si>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</si>
  <si>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</si>
  <si>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</si>
  <si>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</si>
  <si>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</si>
  <si>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</si>
  <si>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</si>
  <si>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</si>
  <si>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</si>
  <si>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</si>
  <si>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</si>
  <si>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</si>
  <si>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</si>
  <si>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</si>
  <si>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</si>
  <si>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</si>
  <si>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</si>
  <si>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</si>
  <si>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</si>
  <si>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</si>
  <si>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</si>
  <si>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</si>
  <si>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</si>
  <si>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</si>
  <si>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</si>
  <si>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</si>
  <si>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</si>
  <si>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</si>
  <si>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</si>
  <si>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</si>
  <si>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</si>
  <si>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</si>
  <si>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</si>
  <si>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</si>
  <si>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</si>
  <si>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</si>
  <si>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</si>
  <si>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</si>
  <si>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</si>
  <si>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</si>
  <si>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</si>
  <si>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</si>
  <si>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</si>
  <si>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</si>
  <si>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</si>
  <si>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</si>
  <si>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</si>
  <si>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</si>
  <si>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</si>
  <si>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</si>
  <si>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</si>
  <si>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</si>
  <si>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</si>
  <si>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</si>
  <si>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</si>
  <si>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</si>
  <si>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</si>
  <si>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</si>
  <si>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</si>
  <si>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</si>
  <si>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</si>
  <si>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</si>
  <si>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</si>
  <si>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</si>
  <si>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</si>
  <si>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</si>
  <si>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</si>
  <si>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</si>
  <si>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</si>
  <si>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</si>
  <si>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</si>
  <si>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</si>
  <si>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</si>
  <si>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</si>
  <si>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</si>
  <si>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</si>
  <si>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</si>
  <si>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</si>
  <si>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</si>
  <si>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</si>
  <si>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</si>
  <si>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</si>
  <si>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</si>
  <si>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</si>
  <si>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</si>
  <si>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</si>
  <si>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</si>
  <si>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</si>
  <si>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</si>
  <si>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</si>
  <si>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</si>
  <si>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</si>
  <si>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</si>
  <si>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</si>
  <si>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</si>
  <si>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</si>
  <si>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</si>
  <si>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</si>
  <si>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</si>
  <si>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</si>
  <si>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</si>
  <si>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</si>
  <si>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</si>
  <si>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</si>
  <si>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</si>
  <si>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</si>
  <si>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</si>
  <si>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</si>
  <si>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</si>
  <si>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</si>
  <si>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</si>
  <si>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</si>
  <si>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</si>
  <si>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</si>
  <si>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</si>
  <si>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</si>
  <si>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</si>
  <si>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</si>
  <si>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</si>
  <si>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</si>
  <si>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</si>
  <si>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</si>
  <si>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</si>
  <si>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</si>
  <si>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</si>
  <si>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</si>
  <si>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</si>
  <si>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</si>
  <si>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</si>
  <si>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</si>
  <si>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</si>
  <si>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</si>
  <si>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</si>
  <si>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</si>
  <si>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</si>
  <si>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</si>
  <si>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</si>
  <si>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</si>
  <si>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</si>
  <si>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</si>
  <si>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</si>
  <si>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</si>
  <si>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</si>
  <si>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</si>
  <si>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</si>
  <si>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</si>
  <si>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</si>
  <si>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</si>
  <si>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</si>
  <si>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</si>
  <si>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</si>
  <si>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</si>
  <si>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</si>
  <si>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</si>
  <si>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</si>
  <si>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</si>
  <si>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</si>
  <si>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</si>
  <si>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</si>
  <si>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</si>
  <si>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</si>
  <si>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</si>
  <si>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</si>
  <si>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</si>
  <si>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</si>
  <si>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</si>
  <si>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</si>
  <si>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</si>
  <si>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</si>
  <si>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</si>
  <si>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</si>
  <si>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</si>
  <si>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</si>
  <si>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</si>
  <si>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</si>
  <si>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</si>
  <si>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</si>
  <si>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</si>
  <si>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</si>
  <si>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</si>
  <si>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</si>
  <si>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</si>
  <si>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</si>
  <si>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</si>
  <si>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</si>
  <si>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</si>
  <si>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</si>
  <si>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</si>
  <si>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</si>
  <si>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</si>
  <si>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</si>
  <si>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</si>
  <si>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</si>
  <si>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</si>
  <si>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</si>
  <si>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</si>
  <si>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</si>
  <si>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</si>
  <si>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</si>
  <si>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</si>
  <si>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</si>
  <si>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</si>
  <si>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</si>
  <si>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</si>
  <si>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</si>
  <si>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</si>
  <si>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</si>
  <si>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</si>
  <si>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</si>
  <si>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</si>
  <si>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</si>
  <si>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</si>
  <si>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</si>
  <si>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</si>
  <si>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</si>
  <si>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</si>
  <si>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</si>
  <si>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</si>
  <si>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</si>
  <si>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</si>
  <si>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</si>
  <si>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</si>
  <si>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</si>
  <si>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</si>
  <si>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</si>
  <si>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</si>
  <si>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</si>
  <si>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</si>
  <si>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</si>
  <si>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</si>
  <si>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</si>
  <si>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</si>
  <si>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</si>
  <si>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</si>
  <si>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</si>
  <si>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</si>
  <si>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</si>
  <si>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</si>
  <si>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</si>
  <si>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</si>
  <si>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</si>
  <si>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</si>
  <si>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</si>
  <si>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</si>
  <si>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</si>
  <si>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</si>
  <si>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</si>
  <si>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</si>
  <si>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</si>
  <si>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</si>
  <si>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</si>
  <si>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</si>
  <si>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</si>
  <si>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</si>
  <si>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</si>
  <si>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</si>
  <si>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</si>
  <si>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</si>
  <si>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</si>
  <si>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</si>
  <si>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</si>
  <si>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</si>
  <si>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</si>
  <si>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</si>
  <si>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</si>
  <si>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</si>
  <si>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</si>
  <si>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</si>
  <si>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</si>
  <si>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</si>
  <si>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</si>
  <si>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</si>
  <si>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</si>
  <si>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</si>
  <si>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</si>
  <si>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</si>
  <si>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</si>
  <si>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</si>
  <si>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</si>
  <si>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</si>
  <si>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</si>
  <si>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</si>
  <si>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</si>
  <si>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</si>
  <si>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</si>
  <si>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</si>
  <si>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</si>
  <si>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</si>
  <si>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</si>
  <si>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</si>
  <si>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</si>
  <si>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</si>
  <si>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</si>
  <si>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</si>
  <si>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</si>
  <si>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</si>
  <si>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</si>
  <si>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</si>
  <si>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</si>
  <si>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</si>
  <si>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</si>
  <si>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</si>
  <si>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</si>
  <si>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</si>
  <si>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</si>
  <si>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</si>
  <si>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</si>
  <si>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</si>
  <si>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</si>
  <si>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</si>
  <si>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</si>
  <si>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</si>
  <si>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</si>
  <si>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</si>
  <si>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</si>
  <si>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</si>
  <si>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</si>
  <si>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</si>
  <si>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</si>
  <si>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</si>
  <si>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</si>
  <si>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</si>
  <si>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</si>
  <si>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</si>
  <si>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</si>
  <si>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</si>
  <si>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</si>
  <si>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</si>
  <si>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</si>
  <si>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</si>
  <si>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</si>
  <si>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</si>
  <si>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</si>
  <si>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</si>
  <si>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</si>
  <si>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</si>
  <si>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</si>
  <si>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</si>
  <si>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</si>
  <si>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</si>
  <si>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</si>
  <si>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</si>
  <si>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</si>
  <si>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</si>
  <si>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</si>
  <si>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</si>
  <si>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</si>
  <si>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</si>
  <si>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</si>
  <si>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</si>
  <si>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</si>
  <si>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</si>
  <si>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</si>
  <si>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</si>
  <si>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</si>
  <si>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</si>
  <si>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</si>
  <si>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</si>
  <si>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</si>
  <si>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</si>
  <si>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</si>
  <si>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</si>
  <si>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</si>
  <si>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</si>
  <si>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</si>
  <si>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</si>
  <si>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</si>
  <si>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</si>
  <si>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</si>
  <si>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</si>
  <si>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</si>
  <si>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</si>
  <si>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</si>
  <si>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</si>
  <si>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</si>
  <si>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</si>
  <si>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</si>
  <si>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</si>
  <si>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</si>
  <si>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</si>
  <si>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</si>
  <si>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</si>
  <si>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</si>
  <si>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</si>
  <si>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</si>
  <si>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</si>
  <si>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</si>
  <si>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</si>
  <si>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</si>
  <si>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</si>
  <si>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</si>
  <si>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</si>
  <si>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</si>
  <si>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</si>
  <si>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</si>
  <si>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</si>
  <si>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</si>
  <si>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</si>
  <si>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</si>
  <si>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</si>
  <si>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</si>
  <si>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</si>
  <si>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</si>
  <si>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</si>
  <si>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</si>
  <si>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</si>
  <si>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</si>
  <si>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</si>
  <si>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</si>
  <si>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</si>
  <si>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</si>
  <si>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</si>
  <si>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</si>
  <si>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</si>
  <si>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</si>
  <si>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</si>
  <si>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</si>
  <si>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</si>
  <si>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</si>
  <si>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</si>
  <si>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</si>
  <si>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</si>
  <si>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</si>
  <si>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</si>
  <si>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</si>
  <si>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</si>
  <si>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</si>
  <si>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</si>
  <si>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</si>
  <si>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</si>
  <si>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</si>
  <si>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</si>
  <si>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</si>
  <si>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</si>
  <si>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</si>
  <si>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</si>
  <si>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</si>
  <si>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</si>
  <si>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</si>
  <si>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</si>
  <si>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</si>
  <si>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</si>
  <si>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</si>
  <si>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</si>
  <si>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</si>
  <si>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</si>
  <si>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</si>
  <si>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</si>
  <si>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</si>
  <si>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</si>
  <si>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</si>
  <si>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</si>
  <si>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</si>
  <si>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</si>
  <si>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</si>
  <si>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</si>
  <si>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</si>
  <si>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</si>
  <si>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</si>
  <si>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</si>
  <si>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</si>
  <si>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</si>
  <si>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</si>
  <si>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</si>
  <si>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</si>
  <si>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</si>
  <si>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</si>
  <si>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</si>
  <si>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</si>
  <si>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</si>
  <si>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</si>
  <si>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</si>
  <si>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</si>
  <si>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</si>
  <si>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</si>
  <si>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</si>
  <si>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</si>
  <si>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</si>
  <si>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</si>
  <si>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</si>
  <si>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</si>
  <si>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</si>
  <si>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</si>
  <si>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</si>
  <si>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</si>
  <si>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</si>
  <si>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</si>
  <si>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</si>
  <si>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</si>
  <si>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</si>
  <si>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</si>
  <si>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</si>
  <si>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</si>
  <si>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</si>
  <si>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</si>
  <si>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</si>
  <si>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</si>
  <si>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</si>
  <si>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</si>
  <si>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</si>
  <si>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</si>
  <si>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</si>
  <si>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</si>
  <si>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</si>
  <si>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</si>
  <si>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</si>
  <si>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</si>
  <si>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</si>
  <si>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</si>
  <si>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</si>
  <si>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</si>
  <si>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</si>
  <si>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</si>
  <si>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</si>
  <si>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</si>
  <si>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</si>
  <si>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</si>
  <si>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</si>
  <si>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</si>
  <si>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</si>
  <si>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</si>
  <si>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</si>
  <si>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</si>
  <si>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</si>
  <si>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</si>
  <si>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</si>
  <si>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</si>
  <si>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</si>
  <si>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</si>
  <si>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</si>
  <si>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</si>
  <si>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</si>
  <si>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</si>
  <si>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</si>
  <si>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</si>
  <si>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</si>
  <si>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</si>
  <si>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</si>
  <si>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</si>
  <si>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</si>
  <si>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</si>
  <si>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</si>
  <si>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</si>
  <si>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</si>
  <si>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</si>
  <si>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</si>
  <si>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</si>
  <si>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</si>
  <si>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</si>
  <si>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</si>
  <si>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</si>
  <si>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</si>
  <si>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</si>
  <si>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</si>
  <si>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</si>
  <si>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</si>
  <si>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</si>
  <si>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</si>
  <si>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</si>
  <si>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</si>
  <si>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</si>
  <si>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</si>
  <si>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</si>
  <si>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</si>
  <si>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</si>
  <si>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</si>
  <si>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</si>
  <si>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</si>
  <si>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</si>
  <si>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</si>
  <si>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</si>
  <si>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</si>
  <si>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</si>
  <si>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</si>
  <si>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</si>
  <si>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</si>
  <si>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</si>
  <si>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</si>
  <si>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</si>
  <si>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</si>
  <si>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</si>
  <si>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</si>
  <si>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</si>
  <si>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</si>
  <si>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</si>
  <si>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</si>
  <si>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</si>
  <si>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</si>
  <si>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</si>
  <si>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</si>
  <si>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</si>
  <si>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</si>
  <si>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</si>
  <si>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</si>
  <si>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</si>
  <si>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</si>
  <si>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</si>
  <si>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</si>
  <si>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</si>
  <si>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</si>
  <si>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</si>
  <si>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</si>
  <si>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</si>
  <si>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</si>
  <si>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</si>
  <si>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</si>
  <si>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</si>
  <si>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</si>
  <si>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</si>
  <si>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</si>
  <si>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</si>
  <si>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</si>
  <si>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</si>
  <si>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</si>
  <si>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</si>
  <si>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</si>
  <si>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</si>
  <si>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</si>
  <si>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</si>
  <si>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</si>
  <si>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</si>
  <si>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</si>
  <si>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</si>
  <si>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</si>
  <si>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</si>
  <si>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</si>
  <si>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</si>
  <si>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</si>
  <si>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</si>
  <si>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</si>
  <si>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</si>
  <si>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</si>
  <si>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</si>
  <si>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</si>
  <si>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</si>
  <si>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</si>
  <si>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</si>
  <si>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</si>
  <si>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</si>
  <si>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</si>
  <si>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</si>
  <si>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</si>
  <si>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</si>
  <si>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</si>
  <si>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</si>
  <si>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</si>
  <si>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</si>
  <si>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</si>
  <si>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</si>
  <si>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</si>
  <si>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</si>
  <si>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</si>
  <si>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</si>
  <si>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</si>
  <si>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</si>
  <si>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</si>
  <si>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</si>
  <si>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</si>
  <si>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</si>
  <si>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</si>
  <si>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</si>
  <si>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</si>
  <si>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</si>
  <si>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</si>
  <si>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</si>
  <si>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</si>
  <si>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</si>
  <si>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</si>
  <si>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</si>
  <si>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</si>
  <si>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</si>
  <si>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</si>
  <si>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</si>
  <si>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</si>
  <si>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</si>
  <si>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</si>
  <si>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</si>
  <si>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</si>
  <si>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</si>
  <si>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</si>
  <si>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</si>
  <si>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</si>
  <si>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</si>
  <si>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</si>
  <si>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</si>
  <si>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</si>
  <si>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</si>
  <si>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</si>
  <si>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</si>
  <si>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</si>
  <si>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</si>
  <si>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</si>
  <si>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</si>
  <si>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</si>
  <si>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</si>
  <si>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</si>
  <si>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</si>
  <si>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</si>
  <si>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</si>
  <si>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</si>
  <si>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</si>
  <si>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</si>
  <si>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</si>
  <si>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</si>
  <si>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</si>
  <si>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</si>
  <si>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</si>
  <si>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</si>
  <si>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</si>
  <si>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</si>
  <si>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</si>
  <si>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</si>
  <si>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</si>
  <si>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</si>
  <si>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</si>
  <si>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</si>
  <si>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</si>
  <si>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</si>
  <si>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</si>
  <si>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</si>
  <si>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</si>
  <si>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</si>
  <si>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</si>
  <si>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</si>
  <si>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</si>
  <si>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</si>
  <si>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</si>
  <si>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</si>
  <si>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</si>
  <si>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</si>
  <si>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</si>
  <si>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</si>
  <si>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</si>
  <si>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</si>
  <si>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</si>
  <si>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</si>
  <si>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</si>
  <si>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</si>
  <si>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</si>
  <si>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</si>
  <si>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</si>
  <si>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</si>
  <si>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</si>
  <si>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</si>
  <si>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</si>
  <si>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</si>
  <si>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</si>
  <si>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</si>
  <si>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</si>
  <si>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</si>
  <si>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</si>
  <si>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</si>
  <si>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</si>
  <si>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</si>
  <si>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</si>
  <si>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</si>
  <si>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</si>
  <si>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</si>
  <si>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</si>
  <si>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</si>
  <si>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</si>
  <si>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</si>
  <si>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</si>
  <si>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</si>
  <si>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</si>
  <si>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</si>
  <si>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</si>
  <si>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</si>
  <si>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</si>
  <si>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</si>
  <si>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</si>
  <si>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</si>
  <si>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</si>
  <si>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</si>
  <si>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</si>
  <si>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</si>
  <si>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</si>
  <si>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</si>
  <si>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</si>
  <si>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</si>
  <si>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</si>
  <si>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</si>
  <si>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</si>
  <si>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</si>
  <si>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</si>
  <si>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</si>
  <si>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</si>
  <si>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</si>
  <si>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</si>
  <si>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</si>
  <si>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</si>
  <si>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</si>
  <si>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</si>
  <si>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</si>
  <si>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</si>
  <si>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</si>
  <si>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</si>
  <si>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</si>
  <si>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</si>
  <si>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</si>
  <si>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</si>
  <si>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</si>
  <si>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</si>
  <si>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</si>
  <si>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</si>
  <si>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</si>
  <si>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</si>
  <si>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</si>
  <si>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</si>
  <si>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</si>
  <si>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</si>
  <si>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</si>
  <si>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</si>
  <si>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</si>
  <si>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</si>
  <si>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</si>
  <si>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</si>
  <si>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</si>
  <si>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</si>
  <si>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</si>
  <si>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</si>
  <si>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</si>
  <si>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</si>
  <si>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</si>
  <si>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</si>
  <si>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</si>
  <si>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</si>
  <si>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</si>
  <si>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</si>
  <si>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</si>
  <si>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</si>
  <si>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</si>
  <si>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</si>
  <si>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</si>
  <si>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</si>
  <si>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</si>
  <si>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</si>
  <si>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</si>
  <si>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</si>
  <si>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</si>
  <si>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</si>
  <si>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</si>
  <si>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</si>
  <si>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</si>
  <si>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</si>
  <si>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</si>
  <si>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</si>
  <si>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</si>
  <si>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</si>
  <si>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</si>
  <si>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</si>
  <si>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</si>
  <si>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</si>
  <si>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</si>
  <si>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</si>
  <si>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</si>
  <si>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</si>
  <si>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</si>
  <si>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</si>
  <si>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</si>
  <si>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</si>
  <si>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</si>
  <si>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</si>
  <si>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</si>
  <si>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</si>
  <si>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</si>
  <si>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</si>
  <si>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</si>
  <si>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</si>
  <si>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</si>
  <si>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</si>
  <si>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</si>
  <si>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</si>
  <si>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</si>
  <si>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</si>
  <si>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</si>
  <si>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</si>
  <si>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</si>
  <si>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</si>
  <si>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</si>
  <si>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</si>
  <si>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</si>
  <si>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</si>
  <si>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</si>
  <si>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</si>
  <si>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</si>
  <si>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</si>
  <si>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</si>
  <si>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</si>
  <si>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</si>
  <si>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</si>
  <si>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</si>
  <si>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</si>
  <si>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</si>
  <si>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</si>
  <si>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</si>
  <si>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</si>
  <si>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</si>
  <si>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</si>
  <si>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</si>
  <si>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</si>
  <si>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</si>
  <si>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</si>
  <si>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</si>
  <si>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</si>
  <si>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</si>
  <si>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</si>
  <si>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</si>
  <si>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</si>
  <si>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</si>
  <si>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</si>
  <si>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</si>
  <si>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</si>
  <si>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</si>
  <si>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</si>
  <si>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</si>
  <si>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</si>
  <si>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</si>
  <si>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</si>
  <si>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</si>
  <si>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</si>
  <si>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</si>
  <si>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</si>
  <si>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</si>
  <si>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</si>
  <si>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</si>
  <si>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</si>
  <si>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</si>
  <si>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</si>
  <si>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</si>
  <si>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</si>
  <si>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</si>
  <si>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</si>
  <si>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</si>
  <si>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</si>
  <si>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</si>
  <si>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</si>
  <si>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</si>
  <si>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</si>
  <si>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</si>
  <si>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</si>
  <si>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</si>
  <si>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</si>
  <si>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</si>
  <si>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</si>
  <si>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</si>
  <si>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</si>
  <si>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</si>
  <si>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</si>
  <si>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</si>
  <si>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</si>
  <si>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</si>
  <si>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</si>
  <si>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</si>
  <si>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</si>
  <si>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</si>
  <si>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</si>
  <si>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</si>
  <si>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</si>
  <si>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</si>
  <si>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</si>
  <si>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</si>
  <si>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</si>
  <si>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</si>
  <si>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</si>
  <si>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</si>
  <si>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</si>
  <si>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</si>
  <si>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</si>
  <si>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</si>
  <si>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</si>
  <si>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</si>
  <si>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</si>
  <si>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</si>
  <si>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</si>
  <si>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</si>
  <si>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</si>
  <si>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</si>
  <si>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</si>
  <si>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</si>
  <si>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</si>
  <si>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</si>
  <si>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</si>
  <si>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</si>
  <si>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</si>
  <si>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</si>
  <si>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</si>
  <si>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</si>
  <si>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</si>
  <si>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</si>
  <si>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</si>
  <si>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</si>
  <si>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</si>
  <si>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</si>
  <si>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</si>
  <si>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</si>
  <si>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</si>
  <si>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</si>
  <si>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</si>
  <si>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</si>
  <si>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</si>
  <si>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</si>
  <si>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</si>
  <si>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</si>
  <si>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</si>
  <si>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</si>
  <si>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</si>
  <si>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</si>
  <si>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</si>
  <si>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</si>
  <si>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</si>
  <si>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</si>
  <si>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</si>
  <si>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</si>
  <si>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</si>
  <si>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</si>
  <si>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</si>
  <si>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</si>
  <si>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</si>
  <si>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</si>
  <si>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</si>
  <si>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</si>
  <si>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</si>
  <si>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</si>
  <si>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</si>
  <si>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</si>
  <si>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</si>
  <si>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</si>
  <si>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</si>
  <si>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</si>
  <si>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</si>
  <si>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</si>
  <si>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</si>
  <si>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</si>
  <si>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</si>
  <si>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</si>
  <si>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</si>
  <si>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</si>
  <si>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</si>
  <si>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</si>
  <si>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</si>
  <si>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</si>
  <si>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</si>
  <si>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</si>
  <si>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</si>
  <si>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</si>
  <si>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</si>
  <si>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</si>
  <si>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</si>
  <si>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</si>
  <si>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</si>
  <si>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</si>
  <si>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</si>
  <si>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</si>
  <si>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</si>
  <si>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</si>
  <si>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</si>
  <si>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</si>
  <si>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</si>
  <si>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</si>
  <si>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</si>
  <si>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</si>
  <si>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</si>
  <si>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</si>
  <si>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</si>
  <si>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</si>
  <si>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</si>
  <si>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</si>
  <si>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</si>
  <si>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</si>
  <si>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</si>
  <si>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</si>
  <si>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</si>
  <si>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</si>
  <si>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</si>
  <si>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</si>
  <si>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</si>
  <si>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</si>
  <si>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</si>
  <si>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</si>
  <si>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</si>
  <si>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</si>
  <si>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</si>
  <si>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</si>
  <si>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</si>
  <si>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</si>
  <si>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</si>
  <si>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</si>
  <si>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</si>
  <si>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</si>
  <si>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</si>
  <si>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</si>
  <si>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</si>
  <si>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</si>
  <si>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</si>
  <si>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</si>
  <si>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</si>
  <si>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</si>
  <si>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</si>
  <si>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</si>
  <si>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</si>
  <si>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</si>
  <si>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</si>
  <si>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</si>
  <si>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</si>
  <si>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</si>
  <si>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</si>
  <si>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</si>
  <si>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</si>
  <si>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</si>
  <si>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</si>
  <si>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</si>
  <si>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</si>
  <si>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</si>
  <si>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</si>
  <si>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</si>
  <si>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</si>
  <si>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</si>
  <si>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</si>
  <si>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</si>
  <si>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</si>
  <si>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</si>
  <si>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</si>
  <si>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</si>
  <si>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</si>
  <si>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</si>
  <si>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</si>
  <si>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</si>
  <si>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</si>
  <si>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</si>
  <si>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</si>
  <si>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</si>
  <si>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</si>
  <si>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</si>
  <si>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</si>
  <si>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</si>
  <si>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</si>
  <si>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</si>
  <si>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</si>
  <si>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</si>
  <si>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</si>
  <si>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</si>
  <si>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</si>
  <si>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</si>
  <si>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</si>
  <si>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</si>
  <si>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</si>
  <si>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</si>
  <si>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</si>
  <si>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</si>
  <si>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</si>
  <si>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</si>
  <si>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</si>
  <si>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</si>
  <si>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</si>
  <si>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</si>
  <si>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</si>
  <si>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</si>
  <si>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</si>
  <si>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</si>
  <si>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</si>
  <si>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</si>
  <si>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</si>
  <si>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</si>
  <si>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</si>
  <si>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</si>
  <si>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</si>
  <si>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</si>
  <si>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</si>
  <si>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</si>
  <si>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</si>
  <si>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</si>
  <si>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</si>
  <si>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</si>
  <si>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</si>
  <si>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</si>
  <si>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</si>
  <si>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</si>
  <si>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</si>
  <si>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</si>
  <si>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</si>
  <si>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</si>
  <si>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</si>
  <si>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</si>
  <si>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</si>
  <si>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</si>
  <si>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</si>
  <si>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</si>
  <si>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</si>
  <si>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</si>
  <si>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</si>
  <si>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</si>
  <si>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</si>
  <si>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</si>
  <si>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</si>
  <si>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</si>
  <si>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</si>
  <si>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</si>
  <si>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</si>
  <si>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</si>
  <si>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</si>
  <si>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</si>
  <si>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</si>
  <si>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</si>
  <si>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</si>
  <si>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</si>
  <si>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</si>
  <si>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</si>
  <si>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</si>
  <si>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</si>
  <si>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</si>
  <si>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</si>
  <si>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</si>
  <si>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</si>
  <si>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</si>
  <si>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</si>
  <si>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</si>
  <si>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</si>
  <si>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</si>
  <si>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</si>
  <si>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</si>
  <si>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</si>
  <si>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</si>
  <si>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</si>
  <si>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</si>
  <si>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</si>
  <si>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</si>
  <si>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</si>
  <si>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</si>
  <si>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</si>
  <si>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</si>
  <si>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</si>
  <si>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</si>
  <si>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</si>
  <si>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</si>
  <si>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</si>
  <si>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</si>
  <si>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</si>
  <si>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</si>
  <si>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</si>
  <si>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</si>
  <si>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</si>
  <si>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</si>
  <si>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</si>
  <si>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</si>
  <si>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</si>
  <si>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</si>
  <si>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</si>
  <si>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</si>
  <si>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</si>
  <si>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</si>
  <si>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</si>
  <si>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</si>
  <si>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</si>
  <si>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</si>
  <si>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</si>
  <si>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</si>
  <si>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</si>
  <si>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</si>
  <si>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</si>
  <si>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</si>
  <si>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</si>
  <si>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</si>
  <si>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</si>
  <si>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</si>
  <si>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</si>
  <si>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</si>
  <si>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</si>
  <si>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</si>
  <si>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</si>
  <si>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</si>
  <si>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</si>
  <si>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</si>
  <si>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</si>
  <si>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</si>
  <si>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</si>
  <si>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</si>
  <si>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</si>
  <si>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</si>
  <si>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</si>
  <si>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</si>
  <si>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</si>
  <si>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</si>
  <si>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</si>
  <si>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</si>
  <si>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</si>
  <si>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</si>
  <si>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</si>
  <si>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</si>
  <si>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</si>
  <si>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</si>
  <si>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</si>
  <si>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</si>
  <si>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</si>
  <si>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</si>
  <si>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</si>
  <si>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</si>
  <si>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</si>
  <si>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</si>
  <si>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</si>
  <si>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</si>
  <si>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</si>
  <si>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</si>
  <si>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</si>
  <si>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</si>
  <si>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</si>
  <si>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</si>
  <si>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</si>
  <si>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</si>
  <si>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</si>
  <si>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</si>
  <si>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</si>
  <si>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</si>
  <si>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</si>
  <si>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</si>
  <si>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</si>
  <si>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</si>
  <si>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</si>
  <si>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</si>
  <si>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</si>
  <si>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</si>
  <si>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</si>
  <si>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</si>
  <si>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</si>
  <si>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</si>
  <si>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</si>
  <si>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</si>
  <si>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</si>
  <si>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</si>
  <si>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</si>
  <si>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</si>
  <si>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</si>
  <si>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</si>
  <si>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</si>
  <si>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</si>
  <si>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</si>
  <si>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</si>
  <si>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</si>
  <si>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</si>
  <si>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</si>
  <si>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</si>
  <si>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</si>
  <si>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</si>
  <si>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</si>
  <si>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</si>
  <si>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</si>
  <si>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</si>
  <si>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</si>
  <si>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</si>
  <si>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</si>
  <si>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</si>
  <si>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</si>
  <si>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</si>
  <si>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</si>
  <si>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</si>
  <si>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</si>
  <si>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</si>
  <si>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</si>
  <si>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</si>
  <si>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</si>
  <si>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</si>
  <si>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</si>
  <si>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</si>
  <si>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</si>
  <si>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</si>
  <si>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</si>
  <si>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</si>
  <si>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</si>
  <si>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</si>
  <si>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</si>
  <si>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</si>
  <si>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</si>
  <si>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</si>
  <si>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</si>
  <si>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</si>
  <si>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</si>
  <si>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</si>
  <si>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</si>
  <si>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</si>
  <si>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</si>
  <si>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</si>
  <si>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</si>
  <si>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</si>
  <si>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</si>
  <si>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</si>
  <si>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</si>
  <si>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</si>
  <si>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</si>
  <si>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</si>
  <si>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</si>
  <si>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</si>
  <si>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</si>
  <si>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</si>
  <si>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</si>
  <si>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</si>
  <si>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</si>
  <si>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</si>
  <si>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</si>
  <si>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</si>
  <si>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</si>
  <si>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</si>
  <si>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</si>
  <si>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</si>
  <si>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</si>
  <si>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</si>
  <si>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</si>
  <si>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</si>
  <si>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</si>
  <si>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</si>
  <si>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</si>
  <si>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</si>
  <si>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</si>
  <si>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</si>
  <si>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</si>
  <si>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</si>
  <si>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</si>
  <si>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</si>
  <si>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</si>
  <si>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</si>
  <si>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</si>
  <si>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</si>
  <si>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</si>
  <si>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</si>
  <si>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</si>
  <si>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</si>
  <si>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</si>
  <si>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</si>
  <si>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</si>
  <si>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</si>
  <si>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</si>
  <si>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</si>
  <si>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</si>
  <si>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</si>
  <si>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</si>
  <si>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</si>
  <si>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</si>
  <si>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</si>
  <si>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</si>
  <si>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</si>
  <si>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</si>
  <si>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</si>
  <si>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</si>
  <si>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</si>
  <si>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</si>
  <si>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</si>
  <si>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</si>
  <si>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</si>
  <si>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</si>
  <si>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</si>
  <si>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</si>
  <si>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</si>
  <si>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</si>
  <si>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</si>
  <si>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</si>
  <si>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</si>
  <si>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</si>
  <si>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</si>
  <si>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</si>
  <si>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</si>
  <si>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</si>
  <si>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</si>
  <si>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</si>
  <si>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</si>
  <si>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</si>
  <si>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</si>
  <si>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</si>
  <si>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</si>
  <si>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</si>
  <si>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</si>
  <si>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</si>
  <si>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</si>
  <si>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</si>
  <si>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</si>
  <si>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</si>
  <si>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</si>
  <si>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</si>
  <si>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</si>
  <si>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</si>
  <si>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</si>
  <si>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</si>
  <si>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</si>
  <si>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</si>
  <si>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</si>
  <si>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</si>
  <si>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</si>
  <si>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</si>
  <si>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</si>
  <si>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</si>
  <si>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</si>
  <si>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</si>
  <si>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</si>
  <si>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</si>
  <si>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</si>
  <si>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</si>
  <si>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</si>
  <si>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</si>
  <si>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</si>
  <si>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</si>
  <si>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</si>
  <si>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</si>
  <si>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</si>
  <si>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</si>
  <si>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</si>
  <si>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</si>
  <si>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</si>
  <si>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</si>
  <si>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</si>
  <si>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</si>
  <si>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</si>
  <si>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</si>
  <si>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</si>
  <si>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</si>
  <si>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</si>
  <si>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</si>
  <si>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</si>
  <si>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</si>
  <si>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</si>
  <si>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</si>
  <si>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</si>
  <si>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</si>
  <si>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</si>
  <si>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</si>
  <si>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</si>
  <si>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</si>
  <si>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</si>
  <si>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</si>
  <si>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</si>
  <si>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</si>
  <si>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</si>
  <si>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</si>
  <si>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</si>
  <si>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</si>
  <si>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</si>
  <si>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</si>
  <si>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</si>
  <si>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</si>
  <si>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</si>
  <si>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</si>
  <si>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</si>
  <si>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</si>
  <si>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</si>
  <si>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</si>
  <si>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</si>
  <si>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</si>
  <si>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</si>
  <si>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</si>
  <si>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</si>
  <si>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</si>
  <si>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</si>
  <si>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</si>
  <si>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</si>
  <si>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</si>
  <si>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</si>
  <si>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</si>
  <si>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</si>
  <si>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</si>
  <si>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</si>
  <si>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</si>
  <si>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</si>
  <si>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</si>
  <si>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</si>
  <si>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</si>
  <si>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</si>
  <si>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</si>
  <si>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</si>
  <si>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</si>
  <si>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</si>
  <si>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</si>
  <si>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</si>
  <si>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</si>
  <si>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</si>
  <si>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</si>
  <si>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</si>
  <si>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</si>
  <si>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</si>
  <si>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</si>
  <si>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</si>
  <si>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</si>
  <si>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</si>
  <si>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</si>
  <si>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</si>
  <si>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</si>
  <si>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</si>
  <si>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</si>
  <si>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</si>
  <si>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</si>
  <si>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</si>
  <si>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</si>
  <si>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</si>
  <si>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</si>
  <si>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</si>
  <si>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</si>
  <si>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</si>
  <si>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</si>
  <si>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</si>
  <si>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</si>
  <si>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</si>
  <si>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</si>
  <si>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</si>
  <si>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</si>
  <si>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</si>
  <si>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</si>
  <si>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</si>
  <si>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</si>
  <si>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</si>
  <si>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</si>
  <si>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</si>
  <si>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</si>
  <si>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</si>
  <si>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</si>
  <si>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</si>
  <si>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</si>
  <si>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</si>
  <si>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</si>
  <si>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</si>
  <si>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</si>
  <si>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</si>
  <si>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</si>
  <si>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</si>
  <si>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</si>
  <si>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</si>
  <si>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</si>
  <si>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</si>
  <si>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</si>
  <si>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</si>
  <si>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</si>
  <si>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</si>
  <si>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</si>
  <si>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</si>
  <si>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</si>
  <si>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</si>
  <si>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</si>
  <si>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</si>
  <si>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</si>
  <si>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</si>
  <si>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</si>
  <si>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</si>
  <si>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</si>
  <si>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</si>
  <si>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</si>
  <si>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</si>
  <si>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</si>
  <si>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</si>
  <si>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</si>
  <si>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</si>
  <si>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</si>
  <si>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</si>
  <si>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</si>
  <si>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</si>
  <si>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</si>
  <si>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</si>
  <si>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</si>
  <si>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</si>
  <si>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</si>
  <si>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</si>
  <si>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</si>
  <si>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</si>
  <si>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</si>
  <si>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</si>
  <si>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</si>
  <si>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</si>
  <si>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</si>
  <si>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</si>
  <si>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</si>
  <si>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</si>
  <si>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</si>
  <si>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</si>
  <si>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</si>
  <si>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</si>
  <si>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</si>
  <si>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</si>
  <si>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</si>
  <si>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</si>
  <si>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</si>
  <si>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</si>
  <si>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</si>
  <si>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</si>
  <si>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</si>
  <si>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</si>
  <si>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</si>
  <si>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</si>
  <si>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</si>
  <si>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</si>
  <si>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</si>
  <si>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</si>
  <si>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</si>
  <si>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</si>
  <si>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</si>
  <si>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</si>
  <si>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</si>
  <si>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</si>
  <si>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</si>
  <si>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</si>
  <si>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</si>
  <si>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</si>
  <si>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</si>
  <si>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</si>
  <si>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</si>
  <si>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</si>
  <si>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</si>
  <si>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</si>
  <si>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</si>
  <si>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</si>
  <si>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</si>
  <si>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</si>
  <si>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</si>
  <si>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</si>
  <si>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</si>
  <si>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</si>
  <si>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</si>
  <si>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</si>
  <si>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</si>
  <si>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</si>
  <si>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</si>
  <si>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</si>
  <si>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</si>
  <si>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</si>
  <si>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</si>
  <si>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</si>
  <si>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</si>
  <si>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</si>
  <si>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</si>
  <si>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</si>
  <si>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</si>
  <si>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</si>
  <si>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</si>
  <si>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</si>
  <si>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</si>
  <si>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</si>
  <si>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</si>
  <si>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</si>
  <si>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</si>
  <si>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</si>
  <si>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</si>
  <si>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</si>
  <si>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</si>
  <si>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</si>
  <si>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</si>
  <si>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</si>
  <si>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</si>
  <si>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</si>
  <si>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</si>
  <si>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</si>
  <si>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</si>
  <si>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</si>
  <si>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</si>
  <si>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</si>
  <si>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</si>
  <si>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</si>
  <si>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</si>
  <si>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</si>
  <si>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</si>
  <si>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</si>
  <si>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</si>
  <si>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</si>
  <si>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</si>
  <si>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</si>
  <si>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</si>
  <si>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</si>
  <si>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</si>
  <si>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</si>
  <si>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</si>
  <si>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</si>
  <si>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</si>
  <si>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</si>
  <si>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</si>
  <si>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</si>
  <si>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</si>
  <si>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</si>
  <si>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</si>
  <si>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</si>
  <si>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</si>
  <si>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</si>
  <si>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</si>
  <si>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</si>
  <si>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</si>
  <si>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</si>
  <si>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</si>
  <si>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</si>
  <si>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</si>
  <si>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</si>
  <si>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</si>
  <si>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</si>
  <si>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</si>
  <si>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</si>
  <si>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</si>
  <si>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</si>
  <si>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</si>
  <si>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</si>
  <si>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</si>
  <si>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</si>
  <si>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</si>
  <si>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</si>
  <si>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</si>
  <si>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</si>
  <si>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</si>
  <si>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</si>
  <si>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</si>
  <si>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</si>
  <si>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</si>
  <si>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</si>
  <si>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</si>
  <si>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</si>
  <si>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</si>
  <si>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</si>
  <si>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</si>
  <si>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</si>
  <si>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</si>
  <si>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</si>
  <si>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</si>
  <si>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</si>
  <si>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</si>
  <si>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</si>
  <si>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</si>
  <si>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</si>
  <si>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</si>
  <si>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</si>
  <si>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</si>
  <si>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</si>
  <si>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</si>
  <si>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</si>
  <si>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</si>
  <si>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</si>
  <si>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</si>
  <si>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</si>
  <si>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</si>
  <si>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</si>
  <si>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</si>
  <si>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</si>
  <si>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</si>
  <si>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</si>
  <si>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</si>
  <si>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</si>
  <si>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</si>
  <si>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</si>
  <si>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</si>
  <si>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</si>
  <si>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</si>
  <si>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</si>
  <si>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</si>
  <si>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</si>
  <si>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</si>
  <si>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</si>
  <si>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</si>
  <si>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</si>
  <si>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</si>
  <si>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</si>
  <si>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</si>
  <si>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</si>
  <si>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</si>
  <si>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</si>
  <si>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</si>
  <si>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</si>
  <si>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</si>
  <si>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</si>
  <si>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</si>
  <si>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</si>
  <si>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</si>
  <si>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</si>
  <si>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</si>
  <si>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</si>
  <si>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</si>
  <si>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</si>
  <si>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</si>
  <si>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</si>
  <si>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</si>
  <si>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</si>
  <si>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</si>
  <si>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</si>
  <si>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</si>
  <si>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</si>
  <si>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</si>
  <si>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</si>
  <si>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</si>
  <si>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</si>
  <si>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</si>
  <si>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</si>
  <si>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</si>
  <si>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</si>
  <si>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</si>
  <si>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</si>
  <si>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</si>
  <si>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</si>
  <si>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</si>
  <si>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</si>
  <si>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</si>
  <si>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</si>
  <si>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</si>
  <si>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</si>
  <si>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</si>
  <si>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</si>
  <si>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</si>
  <si>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</si>
  <si>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</si>
  <si>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</si>
  <si>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</si>
  <si>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</si>
  <si>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</si>
  <si>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</si>
  <si>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</si>
  <si>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</si>
  <si>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</si>
  <si>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</si>
  <si>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</si>
  <si>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</si>
  <si>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</si>
  <si>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</si>
  <si>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</si>
  <si>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</si>
  <si>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</si>
  <si>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</si>
  <si>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</si>
  <si>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</si>
  <si>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</si>
  <si>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</si>
  <si>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</si>
  <si>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</si>
  <si>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</si>
  <si>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</si>
  <si>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</si>
  <si>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</si>
  <si>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</si>
  <si>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</si>
  <si>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</si>
  <si>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</si>
  <si>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</si>
  <si>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</si>
  <si>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</si>
  <si>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</si>
  <si>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</si>
  <si>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</si>
  <si>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</si>
  <si>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</si>
  <si>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</si>
  <si>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</si>
  <si>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</si>
  <si>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</si>
  <si>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</si>
  <si>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</si>
  <si>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</si>
  <si>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</si>
  <si>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</si>
  <si>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</si>
  <si>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</si>
  <si>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</si>
  <si>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</si>
  <si>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</si>
  <si>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</si>
  <si>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</si>
  <si>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</si>
  <si>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</si>
  <si>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</si>
  <si>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</si>
  <si>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</si>
  <si>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</si>
  <si>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</si>
  <si>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</si>
  <si>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</si>
  <si>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</si>
  <si>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</si>
  <si>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</si>
  <si>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</si>
  <si>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</si>
  <si>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</si>
  <si>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</si>
  <si>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</si>
  <si>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</si>
  <si>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</si>
  <si>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</si>
  <si>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</si>
  <si>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</si>
  <si>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</si>
  <si>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</si>
  <si>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</si>
  <si>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</si>
  <si>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</si>
  <si>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</si>
  <si>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</si>
  <si>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</si>
  <si>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</si>
  <si>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</si>
  <si>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</si>
  <si>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</si>
  <si>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</si>
  <si>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</si>
  <si>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</si>
  <si>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</si>
  <si>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</si>
  <si>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</si>
  <si>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</si>
  <si>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</si>
  <si>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</si>
  <si>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</si>
  <si>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</si>
  <si>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</si>
  <si>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</si>
  <si>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</si>
  <si>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</si>
  <si>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</si>
  <si>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</si>
  <si>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</si>
  <si>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</si>
  <si>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</si>
  <si>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</si>
  <si>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</si>
  <si>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</si>
  <si>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</si>
  <si>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</si>
  <si>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</si>
  <si>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</si>
  <si>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</si>
  <si>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</si>
  <si>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</si>
  <si>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</si>
  <si>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</si>
  <si>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</si>
  <si>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</si>
  <si>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</si>
  <si>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</si>
  <si>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</si>
  <si>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</si>
  <si>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</si>
  <si>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</si>
  <si>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</si>
  <si>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</si>
  <si>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</si>
  <si>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</si>
  <si>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</si>
  <si>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</si>
  <si>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</si>
  <si>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</si>
  <si>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</si>
  <si>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</si>
  <si>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</si>
  <si>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</si>
  <si>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</si>
  <si>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</si>
  <si>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</si>
  <si>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</si>
  <si>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</si>
  <si>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</si>
  <si>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</si>
  <si>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</si>
  <si>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</si>
  <si>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</si>
  <si>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</si>
  <si>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</si>
  <si>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</si>
  <si>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</si>
  <si>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</si>
  <si>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</si>
  <si>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</si>
  <si>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</si>
  <si>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</si>
  <si>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</si>
  <si>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</si>
  <si>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</si>
  <si>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</si>
  <si>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</si>
  <si>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</si>
  <si>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</si>
  <si>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</si>
  <si>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</si>
  <si>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</si>
  <si>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</si>
  <si>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</si>
  <si>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</si>
  <si>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</si>
  <si>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</si>
  <si>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</si>
  <si>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</si>
  <si>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</si>
  <si>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</si>
  <si>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</si>
  <si>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</si>
  <si>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</si>
  <si>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</si>
  <si>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</si>
  <si>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</si>
  <si>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</si>
  <si>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</si>
  <si>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</si>
  <si>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</si>
  <si>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</si>
  <si>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</si>
  <si>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</si>
  <si>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</si>
  <si>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</si>
  <si>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</si>
  <si>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</si>
  <si>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</si>
  <si>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</si>
  <si>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</si>
  <si>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</si>
  <si>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</si>
  <si>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</si>
  <si>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</si>
  <si>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</si>
  <si>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</si>
  <si>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</si>
  <si>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</si>
  <si>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</si>
  <si>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</si>
  <si>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</si>
  <si>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</si>
  <si>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</si>
  <si>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</si>
  <si>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</si>
  <si>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</si>
  <si>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</si>
  <si>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</si>
  <si>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</si>
  <si>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</si>
  <si>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</si>
  <si>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</si>
  <si>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</si>
  <si>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</si>
  <si>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</si>
  <si>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</si>
  <si>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</si>
  <si>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</si>
  <si>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</si>
  <si>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</si>
  <si>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</si>
  <si>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</si>
  <si>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</si>
  <si>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</si>
  <si>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</si>
  <si>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</si>
  <si>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</si>
  <si>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</si>
  <si>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</si>
  <si>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</si>
  <si>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</si>
  <si>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</si>
  <si>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</si>
  <si>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</si>
  <si>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</si>
  <si>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</si>
  <si>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</si>
  <si>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</si>
  <si>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</si>
  <si>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</si>
  <si>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</si>
  <si>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</si>
  <si>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</si>
  <si>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</si>
  <si>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</si>
  <si>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</si>
  <si>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</si>
  <si>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</si>
  <si>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</si>
  <si>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</si>
  <si>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</si>
  <si>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</si>
  <si>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</si>
  <si>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</si>
  <si>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</si>
  <si>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</si>
  <si>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</si>
  <si>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</si>
  <si>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</si>
  <si>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</si>
  <si>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</si>
  <si>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</si>
  <si>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</si>
  <si>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</si>
  <si>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</si>
  <si>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</si>
  <si>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</si>
  <si>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</si>
  <si>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</si>
  <si>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</si>
  <si>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</si>
  <si>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</si>
  <si>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</si>
  <si>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</si>
  <si>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</si>
  <si>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</si>
  <si>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</si>
  <si>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</si>
  <si>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</si>
  <si>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</si>
  <si>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</si>
  <si>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</si>
  <si>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</si>
  <si>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</si>
  <si>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</si>
  <si>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</si>
  <si>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</si>
  <si>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</si>
  <si>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</si>
  <si>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</si>
  <si>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</si>
  <si>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</si>
  <si>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</si>
  <si>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</si>
  <si>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</si>
  <si>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</si>
  <si>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</si>
  <si>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</si>
  <si>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</si>
  <si>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</si>
  <si>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</si>
  <si>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</si>
  <si>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</si>
  <si>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</si>
  <si>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</si>
  <si>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</si>
  <si>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</si>
  <si>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</si>
  <si>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</si>
  <si>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</si>
  <si>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</si>
  <si>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</si>
  <si>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</si>
  <si>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</si>
  <si>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</si>
  <si>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</si>
  <si>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</si>
  <si>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</si>
  <si>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</si>
  <si>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</si>
  <si>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</si>
  <si>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</si>
  <si>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</si>
  <si>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</si>
  <si>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</si>
  <si>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</si>
  <si>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</si>
  <si>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</si>
  <si>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</si>
  <si>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</si>
  <si>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</si>
  <si>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</si>
  <si>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</si>
  <si>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</si>
  <si>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</si>
  <si>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</si>
  <si>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</si>
  <si>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</si>
  <si>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</si>
  <si>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</si>
  <si>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</si>
  <si>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</si>
  <si>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</si>
  <si>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</si>
  <si>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</si>
  <si>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</si>
  <si>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</si>
  <si>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</si>
  <si>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</si>
  <si>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</si>
  <si>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</si>
  <si>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</si>
  <si>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</si>
  <si>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</si>
  <si>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</si>
  <si>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</si>
  <si>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</si>
  <si>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</si>
  <si>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</si>
  <si>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</si>
  <si>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</si>
  <si>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</si>
  <si>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</si>
  <si>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</si>
  <si>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</si>
  <si>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</si>
  <si>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</si>
  <si>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</si>
  <si>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</si>
  <si>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</si>
  <si>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</si>
  <si>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</si>
  <si>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</si>
  <si>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</si>
  <si>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</si>
  <si>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</si>
  <si>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</si>
  <si>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</si>
  <si>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</si>
  <si>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</si>
  <si>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</si>
  <si>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</si>
  <si>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</si>
  <si>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</si>
  <si>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</si>
  <si>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</si>
  <si>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</si>
  <si>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</si>
  <si>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</si>
  <si>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</si>
  <si>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</si>
  <si>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</si>
  <si>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</si>
  <si>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</si>
  <si>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</si>
  <si>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</si>
  <si>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</si>
  <si>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</si>
  <si>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</si>
  <si>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</si>
  <si>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</si>
  <si>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</si>
  <si>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</si>
  <si>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</si>
  <si>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</si>
  <si>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</si>
  <si>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</si>
  <si>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</si>
  <si>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</si>
  <si>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</si>
  <si>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</si>
  <si>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</si>
  <si>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</si>
  <si>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</si>
  <si>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</si>
  <si>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</si>
  <si>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</si>
  <si>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</si>
  <si>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</si>
  <si>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</si>
  <si>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</si>
  <si>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</si>
  <si>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</si>
  <si>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</si>
  <si>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</si>
  <si>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</si>
  <si>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</si>
  <si>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</si>
  <si>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</si>
  <si>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</si>
  <si>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</si>
  <si>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</si>
  <si>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</si>
  <si>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</si>
  <si>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</si>
  <si>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</si>
  <si>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</si>
  <si>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</si>
  <si>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</si>
  <si>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</si>
  <si>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</si>
  <si>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</si>
  <si>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</si>
  <si>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</si>
  <si>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</si>
  <si>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</si>
  <si>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</si>
  <si>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</si>
  <si>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</si>
  <si>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</si>
  <si>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</si>
  <si>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</si>
  <si>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</si>
  <si>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</si>
  <si>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</si>
  <si>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</si>
  <si>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</si>
  <si>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</si>
  <si>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</si>
  <si>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</si>
  <si>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</si>
  <si>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</si>
  <si>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</si>
  <si>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</si>
  <si>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</si>
  <si>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</si>
  <si>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</si>
  <si>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</si>
  <si>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</si>
  <si>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</si>
  <si>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</si>
  <si>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</si>
  <si>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</si>
  <si>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</si>
  <si>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</si>
  <si>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</si>
  <si>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</si>
  <si>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</si>
  <si>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</si>
  <si>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</si>
  <si>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</si>
  <si>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</si>
  <si>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</si>
  <si>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</si>
  <si>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</si>
  <si>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</si>
  <si>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</si>
  <si>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</si>
  <si>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</si>
  <si>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</si>
  <si>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</si>
  <si>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</si>
  <si>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</si>
  <si>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</si>
  <si>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</si>
  <si>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</si>
  <si>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</si>
  <si>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</si>
  <si>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</si>
  <si>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</si>
  <si>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</si>
  <si>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</si>
  <si>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</si>
  <si>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</si>
  <si>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</si>
  <si>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</si>
  <si>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</si>
  <si>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</si>
  <si>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</si>
  <si>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</si>
  <si>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</si>
  <si>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</si>
  <si>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</si>
  <si>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</si>
  <si>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</si>
  <si>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</si>
  <si>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</si>
  <si>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</si>
  <si>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</si>
  <si>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</si>
  <si>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</si>
  <si>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</si>
  <si>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</si>
  <si>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</si>
  <si>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</si>
  <si>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</si>
  <si>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</si>
  <si>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</si>
  <si>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</si>
  <si>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</si>
  <si>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</si>
  <si>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</si>
  <si>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</si>
  <si>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</si>
  <si>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</si>
  <si>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</si>
  <si>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</si>
  <si>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</si>
  <si>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</si>
  <si>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</si>
  <si>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</si>
  <si>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</si>
  <si>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</si>
  <si>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</si>
  <si>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</si>
  <si>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</si>
  <si>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</si>
  <si>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</si>
  <si>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</si>
  <si>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</si>
  <si>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</si>
  <si>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</si>
  <si>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</si>
  <si>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</si>
  <si>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</si>
  <si>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</si>
  <si>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</si>
  <si>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</si>
  <si>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</si>
  <si>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</si>
  <si>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</si>
  <si>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</si>
  <si>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</si>
  <si>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</si>
  <si>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</si>
  <si>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</si>
  <si>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</si>
  <si>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</si>
  <si>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</si>
  <si>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</si>
  <si>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</si>
  <si>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</si>
  <si>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</si>
  <si>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</si>
  <si>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</si>
  <si>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</si>
  <si>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</si>
  <si>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</si>
  <si>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</si>
  <si>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</si>
  <si>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</si>
  <si>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</si>
  <si>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</si>
  <si>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</si>
  <si>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</si>
  <si>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</si>
  <si>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</si>
  <si>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</si>
  <si>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</si>
  <si>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</si>
  <si>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</si>
  <si>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</si>
  <si>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</si>
  <si>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</si>
  <si>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</si>
  <si>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</si>
  <si>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</si>
  <si>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</si>
  <si>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</si>
  <si>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</si>
  <si>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</si>
  <si>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</si>
  <si>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</si>
  <si>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</si>
  <si>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</si>
  <si>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</si>
  <si>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</si>
  <si>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</si>
  <si>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</si>
  <si>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</si>
  <si>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</si>
  <si>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</si>
  <si>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</si>
  <si>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</si>
  <si>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</si>
  <si>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</si>
  <si>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</si>
  <si>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</si>
  <si>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</si>
  <si>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</si>
  <si>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</si>
  <si>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</si>
  <si>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</si>
  <si>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</si>
  <si>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</si>
  <si>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</si>
  <si>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</si>
  <si>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</si>
  <si>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</si>
  <si>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</si>
  <si>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</si>
  <si>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</si>
  <si>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</si>
  <si>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</si>
  <si>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</si>
  <si>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</si>
  <si>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</si>
  <si>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</si>
  <si>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</si>
  <si>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</si>
  <si>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</si>
  <si>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</si>
  <si>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</si>
  <si>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</si>
  <si>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</si>
  <si>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</si>
  <si>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</si>
  <si>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</si>
  <si>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</si>
  <si>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</si>
  <si>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</si>
  <si>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</si>
  <si>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</si>
  <si>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</si>
  <si>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</si>
  <si>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</si>
  <si>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</si>
  <si>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</si>
  <si>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</si>
  <si>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</si>
  <si>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</si>
  <si>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</si>
  <si>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</si>
  <si>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</si>
  <si>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</si>
  <si>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</si>
  <si>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</si>
  <si>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</si>
  <si>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</si>
  <si>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</si>
  <si>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</si>
  <si>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</si>
  <si>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</si>
  <si>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</si>
  <si>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</si>
  <si>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</si>
  <si>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</si>
  <si>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</si>
  <si>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</si>
  <si>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</si>
  <si>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</si>
  <si>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</si>
  <si>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</si>
  <si>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</si>
  <si>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</si>
  <si>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</si>
  <si>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</si>
  <si>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</si>
  <si>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</si>
  <si>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</si>
  <si>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</si>
  <si>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</si>
  <si>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</si>
  <si>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</si>
  <si>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</si>
  <si>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</si>
  <si>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</si>
  <si>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</si>
  <si>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</si>
  <si>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</si>
  <si>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</si>
  <si>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</si>
  <si>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</si>
  <si>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</si>
  <si>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</si>
  <si>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</si>
  <si>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</si>
  <si>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</si>
  <si>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</si>
  <si>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</si>
  <si>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</si>
  <si>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</si>
  <si>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</si>
  <si>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</si>
  <si>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</si>
  <si>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</si>
  <si>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</si>
  <si>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</si>
  <si>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</si>
  <si>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</si>
  <si>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</si>
  <si>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</si>
  <si>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</si>
  <si>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</si>
  <si>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</si>
  <si>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</si>
  <si>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</si>
  <si>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</si>
  <si>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</si>
  <si>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</si>
  <si>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</si>
  <si>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</si>
  <si>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</si>
  <si>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</si>
  <si>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</si>
  <si>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</si>
  <si>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</si>
  <si>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</si>
  <si>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</si>
  <si>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</si>
  <si>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</si>
  <si>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</si>
  <si>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</si>
  <si>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</si>
  <si>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</si>
  <si>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</si>
  <si>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</si>
  <si>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</si>
  <si>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</si>
  <si>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</si>
  <si>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</si>
  <si>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</si>
  <si>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</si>
  <si>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</si>
  <si>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</si>
  <si>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</si>
  <si>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</si>
  <si>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</si>
  <si>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</si>
  <si>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</si>
  <si>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</si>
  <si>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</si>
  <si>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</si>
  <si>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</si>
  <si>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</si>
  <si>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</si>
  <si>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</si>
  <si>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</si>
  <si>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</si>
  <si>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</si>
  <si>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</si>
  <si>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</si>
  <si>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</si>
  <si>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</si>
  <si>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</si>
  <si>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</si>
  <si>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</si>
  <si>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</si>
  <si>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</si>
  <si>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</si>
  <si>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</si>
  <si>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</si>
  <si>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</si>
  <si>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</si>
  <si>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</si>
  <si>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</si>
  <si>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</si>
  <si>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</si>
  <si>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</si>
  <si>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</si>
  <si>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</si>
  <si>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</si>
  <si>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</si>
  <si>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</si>
  <si>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</si>
  <si>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</si>
  <si>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</si>
  <si>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</si>
  <si>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</si>
  <si>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</si>
  <si>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</si>
  <si>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</si>
  <si>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</si>
  <si>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</si>
  <si>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</si>
  <si>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</si>
  <si>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</si>
  <si>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</si>
  <si>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</si>
  <si>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</si>
  <si>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</si>
  <si>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</si>
  <si>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</si>
  <si>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</si>
  <si>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</si>
  <si>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</si>
  <si>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</si>
  <si>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</si>
  <si>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</si>
  <si>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</si>
  <si>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</si>
  <si>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</si>
  <si>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</si>
  <si>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</si>
  <si>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</si>
  <si>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</si>
  <si>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</si>
  <si>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</si>
  <si>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</si>
  <si>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</si>
  <si>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</si>
  <si>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</si>
  <si>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</si>
  <si>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</si>
  <si>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</si>
  <si>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</si>
  <si>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</si>
  <si>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</si>
  <si>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</si>
  <si>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</si>
  <si>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</si>
  <si>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</si>
  <si>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</si>
  <si>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</si>
  <si>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</si>
  <si>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</si>
  <si>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</si>
  <si>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</si>
  <si>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</si>
  <si>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</si>
  <si>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</si>
  <si>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</si>
  <si>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</si>
  <si>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</si>
  <si>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</si>
  <si>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</si>
  <si>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</si>
  <si>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</si>
  <si>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</si>
  <si>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</si>
  <si>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</si>
  <si>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</si>
  <si>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</si>
  <si>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</si>
  <si>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</si>
  <si>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</si>
  <si>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</si>
  <si>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</si>
  <si>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</si>
  <si>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</si>
  <si>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</si>
  <si>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</si>
  <si>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</si>
  <si>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</si>
  <si>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</si>
  <si>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</si>
  <si>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</si>
  <si>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</si>
  <si>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</si>
  <si>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</si>
  <si>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</si>
  <si>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</si>
  <si>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</si>
  <si>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</si>
  <si>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</si>
  <si>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</si>
  <si>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</si>
  <si>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</si>
  <si>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</si>
  <si>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</si>
  <si>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</si>
  <si>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</si>
  <si>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</si>
  <si>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</si>
  <si>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</si>
  <si>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</si>
  <si>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</si>
  <si>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</si>
  <si>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</si>
  <si>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</si>
  <si>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</si>
  <si>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</si>
  <si>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</si>
  <si>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</si>
  <si>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</si>
  <si>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</si>
  <si>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</si>
  <si>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</si>
  <si>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</si>
  <si>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</si>
  <si>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</si>
  <si>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</si>
  <si>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</si>
  <si>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</si>
  <si>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</si>
  <si>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</si>
  <si>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</si>
  <si>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</si>
  <si>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</si>
  <si>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</si>
  <si>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</si>
  <si>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</si>
  <si>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</si>
  <si>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</si>
  <si>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</si>
  <si>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</si>
  <si>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</si>
  <si>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</si>
  <si>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</si>
  <si>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</si>
  <si>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</si>
  <si>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</si>
  <si>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</si>
  <si>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</si>
  <si>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</si>
  <si>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</si>
  <si>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</si>
  <si>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</si>
  <si>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</si>
  <si>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</si>
  <si>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</si>
  <si>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</si>
  <si>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</si>
  <si>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</si>
  <si>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</si>
  <si>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</si>
  <si>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</si>
  <si>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</si>
  <si>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</si>
  <si>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</si>
  <si>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</si>
  <si>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</si>
  <si>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</si>
  <si>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</si>
  <si>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</si>
  <si>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</si>
  <si>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</si>
  <si>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</si>
  <si>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</si>
  <si>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</si>
  <si>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</si>
  <si>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</si>
  <si>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</si>
  <si>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</si>
  <si>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</si>
  <si>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</si>
  <si>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</si>
  <si>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</si>
  <si>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</si>
  <si>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</si>
  <si>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</si>
  <si>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</si>
  <si>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</si>
  <si>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</si>
  <si>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</si>
  <si>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</si>
  <si>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</si>
  <si>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</si>
  <si>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</si>
  <si>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</si>
  <si>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</si>
  <si>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</si>
  <si>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</si>
  <si>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</si>
  <si>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</si>
  <si>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</si>
  <si>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</si>
  <si>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</si>
  <si>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</si>
  <si>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</si>
  <si>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</si>
  <si>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</si>
  <si>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</si>
  <si>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</si>
  <si>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</si>
  <si>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</si>
  <si>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</si>
  <si>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</si>
  <si>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</si>
  <si>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</si>
  <si>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</si>
  <si>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</si>
  <si>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</si>
  <si>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</si>
  <si>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</si>
  <si>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</si>
  <si>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</si>
  <si>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</si>
  <si>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</si>
  <si>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</si>
  <si>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</si>
  <si>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</si>
  <si>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</si>
  <si>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</si>
  <si>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</si>
  <si>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</si>
  <si>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</si>
  <si>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</si>
  <si>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</si>
  <si>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</si>
  <si>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</si>
  <si>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</si>
  <si>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</si>
  <si>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</si>
  <si>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</si>
  <si>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</si>
  <si>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</si>
  <si>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</si>
  <si>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</si>
  <si>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</si>
  <si>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</si>
  <si>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</si>
  <si>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</si>
  <si>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</si>
  <si>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</si>
  <si>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</si>
  <si>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</si>
  <si>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</si>
  <si>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</si>
  <si>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</si>
  <si>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</si>
  <si>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</si>
  <si>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</si>
  <si>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</si>
  <si>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</si>
  <si>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</si>
  <si>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</si>
  <si>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</si>
  <si>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</si>
  <si>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</si>
  <si>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</si>
  <si>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</si>
  <si>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</si>
  <si>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</si>
  <si>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</si>
  <si>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</si>
  <si>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</si>
  <si>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</si>
  <si>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</si>
  <si>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</si>
  <si>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</si>
  <si>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</si>
  <si>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</si>
  <si>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</si>
  <si>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</si>
  <si>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</si>
  <si>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</si>
  <si>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</si>
  <si>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</si>
  <si>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</si>
  <si>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</si>
  <si>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</si>
  <si>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</si>
  <si>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</si>
  <si>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</si>
  <si>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</si>
  <si>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</si>
  <si>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</si>
  <si>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</si>
  <si>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</si>
  <si>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</si>
  <si>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</si>
  <si>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</si>
  <si>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</si>
  <si>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</si>
  <si>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</si>
  <si>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</si>
  <si>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</si>
  <si>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</si>
  <si>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</si>
  <si>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</si>
  <si>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</si>
  <si>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</si>
  <si>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</si>
  <si>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</si>
  <si>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</si>
  <si>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</si>
  <si>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</si>
  <si>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</si>
  <si>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</si>
  <si>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</si>
  <si>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</si>
  <si>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</si>
  <si>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</si>
  <si>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</si>
  <si>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</si>
  <si>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</si>
  <si>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</si>
  <si>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</si>
  <si>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</si>
  <si>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</si>
  <si>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</si>
  <si>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</si>
  <si>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</si>
  <si>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</si>
  <si>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</si>
  <si>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</si>
  <si>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</si>
  <si>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</si>
  <si>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</si>
  <si>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</si>
  <si>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</si>
  <si>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</si>
  <si>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</si>
  <si>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</si>
  <si>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</si>
  <si>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</si>
  <si>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</si>
  <si>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</si>
  <si>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</si>
  <si>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</si>
  <si>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</si>
  <si>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</si>
  <si>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</si>
  <si>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</si>
  <si>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</si>
  <si>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</si>
  <si>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</si>
  <si>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</si>
  <si>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</si>
  <si>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</si>
  <si>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</si>
  <si>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</si>
  <si>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</si>
  <si>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</si>
  <si>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</si>
  <si>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</si>
  <si>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</si>
  <si>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</si>
  <si>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</si>
  <si>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</si>
  <si>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</si>
  <si>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</si>
  <si>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</si>
  <si>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</si>
  <si>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</si>
  <si>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</si>
  <si>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</si>
  <si>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</si>
  <si>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</si>
  <si>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</si>
  <si>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</si>
  <si>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</si>
  <si>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</si>
  <si>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</si>
  <si>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</si>
  <si>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</si>
  <si>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</si>
  <si>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</si>
  <si>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</si>
  <si>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</si>
  <si>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</si>
  <si>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</si>
  <si>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</si>
  <si>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</si>
  <si>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</si>
  <si>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</si>
  <si>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</si>
  <si>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</si>
  <si>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</si>
  <si>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</si>
  <si>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</si>
  <si>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</si>
  <si>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</si>
  <si>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</si>
  <si>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</si>
  <si>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</si>
  <si>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</si>
  <si>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</si>
  <si>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</si>
  <si>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</si>
  <si>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</si>
  <si>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</si>
  <si>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</si>
  <si>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</si>
  <si>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</si>
  <si>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</si>
  <si>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</si>
  <si>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</si>
  <si>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</si>
  <si>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</si>
  <si>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</si>
  <si>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</si>
  <si>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</si>
  <si>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</si>
  <si>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</si>
  <si>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</si>
  <si>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</si>
  <si>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</si>
  <si>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</si>
  <si>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</si>
  <si>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</si>
  <si>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</si>
  <si>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</si>
  <si>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</si>
  <si>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</si>
  <si>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</si>
  <si>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</si>
  <si>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</si>
  <si>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</si>
  <si>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</si>
  <si>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</si>
  <si>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</si>
  <si>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</si>
  <si>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</si>
  <si>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</si>
  <si>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</si>
  <si>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</si>
  <si>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</si>
  <si>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</si>
  <si>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</si>
  <si>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</si>
  <si>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</si>
  <si>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</si>
  <si>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</si>
  <si>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</si>
  <si>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</si>
  <si>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</si>
  <si>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</si>
  <si>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</si>
  <si>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</si>
  <si>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</si>
  <si>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</si>
  <si>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</si>
  <si>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</si>
  <si>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</si>
  <si>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</si>
  <si>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</si>
  <si>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</si>
  <si>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</si>
  <si>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</si>
  <si>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</si>
  <si>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</si>
  <si>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</si>
  <si>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</si>
  <si>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</si>
  <si>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</si>
  <si>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</si>
  <si>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</si>
  <si>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</si>
  <si>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</si>
  <si>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</si>
  <si>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</si>
  <si>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</si>
  <si>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</si>
  <si>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</si>
  <si>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</si>
  <si>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</si>
  <si>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</si>
  <si>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</si>
  <si>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</si>
  <si>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</si>
  <si>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</si>
  <si>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</si>
  <si>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</si>
  <si>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</si>
  <si>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</si>
  <si>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</si>
  <si>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</si>
  <si>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</si>
  <si>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</si>
  <si>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</si>
  <si>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</si>
  <si>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</si>
  <si>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</si>
  <si>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</si>
  <si>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</si>
  <si>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</si>
  <si>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</si>
  <si>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</si>
  <si>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</si>
  <si>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</si>
  <si>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</si>
  <si>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</si>
  <si>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</si>
  <si>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</si>
  <si>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</si>
  <si>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</si>
  <si>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</si>
  <si>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</si>
  <si>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</si>
  <si>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</si>
  <si>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</si>
  <si>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</si>
  <si>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</si>
  <si>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</si>
  <si>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</si>
  <si>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</si>
  <si>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</si>
  <si>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</si>
  <si>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</si>
  <si>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</si>
  <si>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</si>
  <si>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</si>
  <si>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</si>
  <si>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</si>
  <si>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</si>
  <si>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</si>
  <si>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</si>
  <si>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</si>
  <si>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</si>
  <si>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</si>
  <si>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</si>
  <si>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</si>
  <si>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</si>
  <si>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</si>
  <si>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</si>
  <si>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</si>
  <si>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</si>
  <si>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</si>
  <si>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</si>
  <si>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</si>
  <si>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</si>
  <si>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</si>
  <si>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</si>
  <si>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</si>
  <si>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</si>
  <si>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</si>
  <si>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</si>
  <si>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</si>
  <si>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</si>
  <si>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</si>
  <si>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</si>
  <si>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</si>
  <si>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</si>
  <si>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</si>
  <si>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</si>
  <si>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</si>
  <si>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</si>
  <si>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</si>
  <si>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</si>
  <si>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</si>
  <si>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</si>
  <si>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</si>
  <si>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</si>
  <si>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</si>
  <si>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</si>
  <si>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</si>
  <si>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</si>
  <si>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</si>
  <si>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</si>
  <si>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</si>
  <si>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</si>
  <si>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</si>
  <si>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</si>
  <si>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</si>
  <si>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</si>
  <si>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</si>
  <si>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</si>
  <si>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</si>
  <si>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</si>
  <si>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</si>
  <si>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</si>
  <si>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</si>
  <si>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</si>
  <si>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</si>
  <si>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</si>
  <si>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</si>
  <si>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</si>
  <si>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</si>
  <si>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</si>
  <si>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</si>
  <si>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</si>
  <si>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</si>
  <si>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</si>
  <si>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</si>
  <si>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</si>
  <si>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</si>
  <si>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</si>
  <si>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</si>
  <si>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</si>
  <si>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</si>
  <si>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</si>
  <si>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</si>
  <si>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</si>
  <si>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</si>
  <si>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</si>
  <si>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</si>
  <si>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</si>
  <si>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</si>
  <si>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</si>
  <si>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</si>
  <si>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</si>
  <si>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</si>
  <si>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</si>
  <si>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</si>
  <si>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</si>
  <si>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</si>
  <si>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</si>
  <si>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</si>
  <si>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</si>
  <si>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</si>
  <si>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</si>
  <si>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</si>
  <si>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</si>
  <si>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</si>
  <si>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</si>
  <si>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</si>
  <si>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</si>
  <si>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</si>
  <si>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</si>
  <si>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</si>
  <si>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</si>
  <si>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</si>
  <si>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</si>
  <si>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</si>
  <si>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</si>
  <si>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</si>
  <si>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</si>
  <si>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</si>
  <si>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</si>
  <si>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</si>
  <si>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</si>
  <si>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</si>
  <si>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</si>
  <si>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</si>
  <si>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</si>
  <si>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</si>
  <si>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</si>
  <si>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</si>
  <si>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</si>
  <si>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</si>
  <si>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</si>
  <si>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</si>
  <si>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</si>
  <si>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</si>
  <si>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</si>
  <si>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</si>
  <si>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</si>
  <si>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</si>
  <si>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</si>
  <si>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</si>
  <si>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</si>
  <si>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</si>
  <si>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</si>
  <si>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</si>
  <si>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</si>
  <si>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</si>
  <si>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</si>
  <si>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</si>
  <si>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</si>
  <si>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</si>
  <si>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</si>
  <si>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</si>
  <si>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</si>
  <si>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</si>
  <si>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</si>
  <si>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</si>
  <si>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</si>
  <si>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</si>
  <si>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</si>
  <si>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</si>
  <si>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</si>
  <si>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</si>
  <si>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</si>
  <si>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</si>
  <si>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</si>
  <si>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</si>
  <si>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</si>
  <si>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</si>
  <si>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</si>
  <si>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</si>
  <si>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</si>
  <si>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</si>
  <si>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</si>
  <si>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</si>
  <si>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</si>
  <si>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</si>
  <si>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</si>
  <si>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</si>
  <si>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</si>
  <si>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</si>
  <si>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</si>
  <si>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</si>
  <si>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</si>
  <si>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</si>
  <si>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</si>
  <si>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</si>
  <si>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</si>
  <si>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</si>
  <si>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</si>
  <si>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</si>
  <si>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</si>
  <si>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</si>
  <si>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</si>
  <si>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</si>
  <si>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</si>
  <si>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</si>
  <si>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</si>
  <si>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</si>
  <si>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</si>
  <si>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</si>
  <si>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</si>
  <si>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</si>
  <si>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</si>
  <si>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</si>
  <si>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</si>
  <si>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</si>
  <si>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</si>
  <si>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</si>
  <si>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</si>
  <si>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</si>
  <si>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</si>
  <si>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</si>
  <si>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</si>
  <si>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</si>
  <si>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</si>
  <si>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</si>
  <si>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</si>
  <si>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</si>
  <si>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</si>
  <si>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</si>
  <si>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</si>
  <si>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</si>
  <si>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</si>
  <si>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</si>
  <si>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</si>
  <si>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</si>
  <si>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</si>
  <si>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</si>
  <si>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</si>
  <si>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</si>
  <si>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</si>
  <si>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</si>
  <si>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</si>
  <si>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</si>
  <si>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</si>
  <si>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</si>
  <si>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</si>
  <si>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</si>
  <si>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</si>
  <si>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</si>
  <si>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</si>
  <si>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</si>
  <si>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</si>
  <si>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</si>
  <si>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</si>
  <si>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</si>
  <si>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</si>
  <si>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</si>
  <si>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</si>
  <si>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</si>
  <si>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</si>
  <si>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</si>
  <si>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</si>
  <si>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</si>
  <si>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</si>
  <si>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</si>
  <si>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</si>
  <si>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</si>
  <si>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</si>
  <si>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</si>
  <si>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</si>
  <si>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</si>
  <si>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</si>
  <si>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</si>
  <si>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</si>
  <si>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</si>
  <si>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</si>
  <si>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</si>
  <si>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</si>
  <si>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</si>
  <si>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</si>
  <si>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</si>
  <si>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</si>
  <si>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</si>
  <si>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</si>
  <si>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</si>
  <si>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</si>
  <si>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</si>
  <si>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</si>
  <si>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</si>
  <si>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</si>
  <si>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</si>
  <si>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</si>
  <si>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</si>
  <si>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</si>
  <si>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</si>
  <si>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</si>
  <si>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</si>
  <si>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</si>
  <si>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</si>
  <si>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</si>
  <si>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</si>
  <si>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</si>
  <si>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</si>
  <si>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</si>
  <si>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</si>
  <si>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</si>
  <si>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</si>
  <si>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</si>
  <si>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</si>
  <si>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</si>
  <si>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</si>
  <si>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</si>
  <si>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</si>
  <si>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</si>
  <si>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</si>
  <si>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</si>
  <si>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</si>
  <si>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</si>
  <si>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</si>
  <si>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</si>
  <si>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</si>
  <si>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</si>
  <si>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</si>
  <si>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</si>
  <si>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</si>
  <si>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</si>
  <si>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</si>
  <si>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</si>
  <si>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</si>
  <si>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</si>
  <si>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</si>
  <si>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</si>
  <si>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</si>
  <si>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</si>
  <si>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</si>
  <si>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</si>
  <si>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</si>
  <si>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</si>
  <si>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</si>
  <si>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</si>
  <si>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</si>
  <si>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</si>
  <si>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</si>
  <si>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</si>
  <si>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</si>
  <si>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</si>
  <si>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</si>
  <si>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</si>
  <si>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</si>
  <si>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</si>
  <si>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</si>
  <si>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</si>
  <si>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</si>
  <si>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</si>
  <si>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</si>
  <si>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</si>
  <si>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</si>
  <si>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</si>
  <si>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</si>
  <si>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</si>
  <si>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</si>
  <si>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</si>
  <si>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</si>
  <si>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</si>
  <si>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</si>
  <si>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</si>
  <si>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</si>
  <si>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</si>
  <si>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</si>
  <si>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</si>
  <si>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</si>
  <si>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</si>
  <si>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</si>
  <si>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</si>
  <si>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</si>
  <si>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</si>
  <si>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</si>
  <si>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</si>
  <si>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</si>
  <si>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</si>
  <si>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</si>
  <si>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</si>
  <si>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</si>
  <si>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</si>
  <si>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</si>
  <si>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</si>
  <si>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</si>
  <si>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</si>
  <si>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</si>
  <si>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</si>
  <si>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</si>
  <si>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</si>
  <si>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</si>
  <si>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</si>
  <si>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</si>
  <si>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</si>
  <si>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</si>
  <si>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</si>
  <si>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</si>
  <si>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</si>
  <si>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</si>
  <si>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</si>
  <si>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</si>
  <si>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</si>
  <si>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</si>
  <si>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</si>
  <si>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</si>
  <si>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</si>
  <si>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</si>
  <si>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</si>
  <si>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</si>
  <si>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</si>
  <si>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</si>
  <si>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</si>
  <si>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</si>
  <si>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</si>
  <si>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</si>
  <si>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</si>
  <si>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</si>
  <si>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</si>
  <si>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</si>
  <si>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</si>
  <si>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</si>
  <si>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</si>
  <si>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</si>
  <si>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</si>
  <si>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</si>
  <si>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</si>
  <si>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</si>
  <si>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</si>
  <si>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</si>
  <si>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</si>
  <si>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</si>
  <si>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</si>
  <si>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</si>
  <si>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</si>
  <si>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</si>
  <si>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</si>
  <si>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</si>
  <si>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</si>
  <si>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</si>
  <si>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</si>
  <si>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</si>
  <si>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</si>
  <si>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</si>
  <si>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</si>
  <si>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</si>
  <si>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</si>
  <si>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</si>
  <si>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</si>
  <si>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</si>
  <si>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</si>
  <si>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</si>
  <si>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</si>
  <si>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</si>
  <si>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</si>
  <si>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</si>
  <si>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</si>
  <si>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</si>
  <si>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</si>
  <si>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</si>
  <si>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</si>
  <si>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</si>
  <si>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</si>
  <si>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</si>
  <si>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</si>
  <si>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</si>
  <si>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</si>
  <si>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</si>
  <si>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</si>
  <si>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</si>
  <si>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</si>
  <si>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</si>
  <si>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</si>
  <si>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</si>
  <si>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</si>
  <si>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</si>
  <si>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</si>
  <si>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</si>
  <si>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</si>
  <si>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</si>
  <si>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</si>
  <si>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</si>
  <si>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</si>
  <si>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</si>
  <si>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</si>
  <si>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</si>
  <si>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</si>
  <si>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</si>
  <si>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</si>
  <si>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</si>
  <si>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</si>
  <si>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</si>
  <si>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</si>
  <si>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</si>
  <si>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</si>
  <si>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</si>
  <si>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</si>
  <si>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</si>
  <si>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</si>
  <si>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</si>
  <si>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</si>
  <si>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</si>
  <si>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</si>
  <si>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</si>
  <si>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</si>
  <si>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</si>
  <si>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</si>
  <si>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</si>
  <si>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</si>
  <si>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</si>
  <si>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</si>
  <si>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</si>
  <si>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</si>
  <si>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</si>
  <si>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</si>
  <si>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</si>
  <si>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</si>
  <si>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</si>
  <si>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</si>
  <si>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</si>
  <si>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</si>
  <si>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</si>
  <si>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</si>
  <si>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</si>
  <si>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</si>
  <si>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</si>
  <si>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</si>
  <si>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</si>
  <si>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</si>
  <si>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</si>
  <si>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</si>
  <si>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</si>
  <si>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</si>
  <si>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</si>
  <si>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</si>
  <si>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</si>
  <si>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</si>
  <si>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</si>
  <si>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</si>
  <si>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</si>
  <si>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</si>
  <si>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</si>
  <si>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</si>
  <si>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</si>
  <si>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</si>
  <si>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</si>
  <si>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</si>
  <si>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</si>
  <si>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</si>
  <si>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</si>
  <si>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</si>
  <si>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</si>
  <si>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</si>
  <si>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</si>
  <si>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</si>
  <si>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</si>
  <si>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</si>
  <si>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</si>
  <si>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</si>
  <si>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</si>
  <si>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</si>
  <si>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</si>
  <si>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</si>
  <si>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</si>
  <si>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</si>
  <si>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</si>
  <si>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</si>
  <si>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</si>
  <si>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</si>
  <si>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</si>
  <si>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</si>
  <si>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</si>
  <si>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</si>
  <si>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</si>
  <si>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</si>
  <si>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</si>
  <si>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</si>
  <si>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</si>
  <si>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</si>
  <si>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</si>
  <si>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</si>
  <si>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</si>
  <si>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</si>
  <si>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</si>
  <si>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</si>
  <si>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</si>
  <si>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</si>
  <si>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</si>
  <si>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</si>
  <si>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</si>
  <si>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</si>
  <si>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</si>
  <si>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</si>
  <si>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</si>
  <si>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</si>
  <si>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</si>
  <si>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</si>
  <si>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</si>
  <si>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</si>
  <si>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</si>
  <si>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</si>
  <si>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</si>
  <si>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</si>
  <si>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</si>
  <si>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</si>
  <si>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</si>
  <si>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</si>
  <si>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</si>
  <si>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</si>
  <si>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</si>
  <si>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</si>
  <si>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</si>
  <si>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</si>
  <si>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</si>
  <si>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</si>
  <si>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</si>
  <si>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</si>
  <si>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</si>
  <si>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</si>
  <si>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</si>
  <si>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</si>
  <si>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</si>
  <si>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</si>
  <si>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</si>
  <si>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</si>
  <si>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</si>
  <si>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</si>
  <si>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</si>
  <si>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</si>
  <si>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</si>
  <si>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</si>
  <si>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</si>
  <si>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</si>
  <si>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</si>
  <si>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</si>
  <si>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</si>
  <si>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</si>
  <si>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</si>
  <si>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</si>
  <si>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</si>
  <si>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</si>
  <si>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</si>
  <si>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</si>
  <si>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</si>
  <si>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</si>
  <si>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</si>
  <si>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</si>
  <si>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</si>
  <si>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</si>
  <si>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</si>
  <si>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</si>
  <si>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</si>
  <si>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</si>
  <si>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</si>
  <si>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</si>
  <si>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</si>
  <si>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</si>
  <si>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</si>
  <si>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</si>
  <si>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</si>
  <si>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</si>
  <si>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</si>
  <si>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</si>
  <si>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</si>
  <si>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</si>
  <si>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</si>
  <si>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</si>
  <si>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</si>
  <si>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</si>
  <si>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</si>
  <si>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</si>
  <si>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</si>
  <si>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</si>
  <si>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</si>
  <si>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</si>
  <si>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</si>
  <si>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</si>
  <si>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</si>
  <si>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</si>
  <si>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</si>
  <si>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</si>
  <si>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</si>
  <si>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</si>
  <si>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</si>
  <si>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</si>
  <si>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</si>
  <si>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</si>
  <si>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</si>
  <si>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</si>
  <si>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</si>
  <si>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</si>
  <si>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</si>
  <si>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</si>
  <si>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</si>
  <si>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</si>
  <si>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</si>
  <si>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</si>
  <si>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</si>
  <si>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</si>
  <si>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</si>
  <si>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</si>
  <si>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</si>
  <si>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</si>
  <si>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</si>
  <si>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</si>
  <si>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</si>
  <si>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</si>
  <si>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</si>
  <si>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</si>
  <si>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</si>
  <si>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</si>
  <si>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</si>
  <si>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</si>
  <si>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</si>
  <si>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</si>
  <si>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</si>
  <si>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</si>
  <si>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</si>
  <si>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</si>
  <si>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</si>
  <si>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</si>
  <si>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</si>
  <si>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</si>
  <si>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</si>
  <si>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</si>
  <si>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</si>
  <si>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</si>
  <si>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</si>
  <si>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</si>
  <si>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</si>
  <si>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</si>
  <si>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</si>
  <si>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</si>
  <si>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</si>
  <si>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</si>
  <si>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</si>
  <si>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</si>
  <si>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</si>
  <si>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</si>
  <si>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</si>
  <si>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</si>
  <si>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</si>
  <si>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</si>
  <si>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</si>
  <si>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</si>
  <si>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</si>
  <si>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</si>
  <si>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</si>
  <si>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</si>
  <si>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</si>
  <si>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</si>
  <si>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</si>
  <si>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</si>
  <si>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</si>
  <si>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</si>
  <si>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</si>
  <si>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</si>
  <si>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</si>
  <si>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</si>
  <si>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</si>
  <si>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</si>
  <si>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</si>
  <si>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</si>
  <si>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</si>
  <si>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</si>
  <si>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</si>
  <si>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</si>
  <si>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</si>
  <si>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</si>
  <si>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</si>
  <si>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</si>
  <si>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</si>
  <si>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</si>
  <si>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</si>
  <si>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</si>
  <si>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</si>
  <si>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</si>
  <si>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</si>
  <si>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</si>
  <si>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</si>
  <si>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</si>
  <si>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</si>
  <si>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</si>
  <si>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</si>
  <si>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</si>
  <si>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</si>
  <si>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</si>
  <si>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</si>
  <si>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</si>
  <si>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</si>
  <si>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</si>
  <si>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</si>
  <si>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</si>
  <si>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</si>
  <si>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</si>
  <si>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</si>
  <si>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</si>
  <si>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</si>
  <si>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</si>
  <si>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</si>
  <si>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</si>
  <si>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</si>
  <si>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</si>
  <si>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</si>
  <si>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</si>
  <si>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</si>
  <si>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</si>
  <si>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</si>
  <si>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</si>
  <si>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</si>
  <si>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</si>
  <si>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</si>
  <si>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</si>
  <si>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</si>
  <si>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</si>
  <si>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</si>
  <si>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</si>
  <si>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</si>
  <si>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</si>
  <si>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</si>
  <si>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</si>
  <si>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</si>
  <si>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</si>
  <si>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</si>
  <si>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</si>
  <si>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</si>
  <si>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</si>
  <si>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</si>
  <si>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</si>
  <si>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</si>
  <si>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</si>
  <si>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</si>
  <si>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</si>
  <si>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</si>
  <si>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</si>
  <si>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</si>
  <si>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</si>
  <si>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</si>
  <si>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</si>
  <si>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</si>
  <si>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</si>
  <si>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</si>
  <si>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</si>
  <si>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</si>
  <si>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</si>
  <si>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</si>
  <si>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</si>
  <si>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</si>
  <si>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</si>
  <si>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</si>
  <si>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</si>
  <si>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</si>
  <si>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</si>
  <si>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</si>
  <si>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</si>
  <si>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</si>
  <si>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</si>
  <si>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</si>
  <si>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</si>
  <si>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</si>
  <si>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</si>
  <si>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</si>
  <si>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</si>
  <si>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</si>
  <si>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</si>
  <si>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</si>
  <si>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</si>
  <si>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</si>
  <si>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</si>
  <si>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</si>
  <si>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</si>
  <si>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</si>
  <si>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</si>
  <si>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</si>
  <si>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</si>
  <si>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</si>
  <si>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</si>
  <si>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</si>
  <si>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</si>
  <si>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</si>
  <si>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</si>
  <si>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</si>
  <si>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</si>
  <si>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</si>
  <si>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</si>
  <si>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</si>
  <si>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</si>
  <si>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</si>
  <si>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</si>
  <si>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</si>
  <si>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</si>
  <si>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</si>
  <si>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</si>
  <si>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</si>
  <si>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</si>
  <si>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</si>
  <si>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</si>
  <si>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</si>
  <si>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</si>
  <si>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</si>
  <si>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</si>
  <si>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</si>
  <si>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</si>
  <si>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</si>
  <si>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</si>
  <si>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</si>
  <si>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</si>
  <si>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</si>
  <si>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</si>
  <si>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</si>
  <si>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</si>
  <si>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</si>
  <si>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</si>
  <si>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</si>
  <si>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</si>
  <si>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</si>
  <si>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</si>
  <si>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</si>
  <si>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</si>
  <si>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</si>
  <si>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</si>
  <si>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</si>
  <si>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</si>
  <si>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</si>
  <si>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</si>
  <si>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</si>
  <si>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</si>
  <si>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</si>
  <si>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</si>
  <si>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</si>
  <si>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</si>
  <si>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</si>
  <si>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</si>
  <si>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</si>
  <si>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</si>
  <si>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</si>
  <si>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</si>
  <si>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</si>
  <si>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</si>
  <si>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</si>
  <si>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</si>
  <si>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</si>
  <si>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</si>
  <si>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</si>
  <si>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</si>
  <si>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</si>
  <si>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</si>
  <si>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</si>
  <si>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</si>
  <si>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</si>
  <si>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</si>
  <si>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</si>
  <si>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</si>
  <si>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</si>
  <si>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</si>
  <si>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</si>
  <si>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</si>
  <si>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</si>
  <si>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</si>
  <si>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</si>
  <si>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</si>
  <si>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</si>
  <si>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</si>
  <si>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</si>
  <si>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</si>
  <si>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</si>
  <si>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</si>
  <si>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</si>
  <si>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</si>
  <si>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</si>
  <si>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</si>
  <si>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</si>
  <si>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</si>
  <si>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</si>
  <si>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</si>
  <si>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</si>
  <si>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</si>
  <si>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</si>
  <si>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</si>
  <si>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</si>
  <si>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</si>
  <si>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</si>
  <si>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</si>
  <si>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</si>
  <si>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</si>
  <si>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</si>
  <si>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</si>
  <si>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</si>
  <si>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</si>
  <si>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</si>
  <si>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</si>
  <si>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</si>
  <si>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</si>
  <si>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</si>
  <si>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</si>
  <si>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</si>
  <si>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</si>
  <si>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</si>
  <si>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</si>
  <si>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</si>
  <si>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</si>
  <si>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</si>
  <si>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</si>
  <si>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</si>
  <si>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</si>
  <si>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</si>
  <si>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</si>
  <si>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</si>
  <si>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</si>
  <si>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</si>
  <si>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</si>
  <si>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</si>
  <si>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</si>
  <si>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</si>
  <si>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</si>
  <si>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</si>
  <si>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</si>
  <si>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</si>
  <si>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</si>
  <si>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</si>
  <si>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</si>
  <si>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</si>
  <si>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</si>
  <si>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</si>
  <si>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</si>
  <si>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</si>
  <si>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</si>
  <si>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</si>
  <si>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</si>
  <si>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</si>
  <si>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</si>
  <si>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</si>
  <si>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</si>
  <si>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</si>
  <si>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</si>
  <si>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</si>
  <si>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</si>
  <si>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</si>
  <si>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</si>
  <si>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</si>
  <si>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</si>
  <si>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</si>
  <si>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</si>
  <si>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</si>
  <si>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</si>
  <si>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</si>
  <si>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</si>
  <si>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</si>
  <si>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</si>
  <si>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</si>
  <si>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</si>
  <si>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</si>
  <si>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</si>
  <si>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</si>
  <si>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</si>
  <si>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</si>
  <si>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</si>
  <si>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</si>
  <si>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</si>
  <si>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</si>
  <si>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</si>
  <si>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</si>
  <si>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</si>
  <si>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</si>
  <si>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</si>
  <si>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</si>
  <si>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</si>
  <si>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</si>
  <si>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</si>
  <si>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</si>
  <si>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</si>
  <si>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</si>
  <si>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</si>
  <si>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</si>
  <si>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</si>
  <si>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</si>
  <si>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</si>
  <si>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</si>
  <si>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</si>
  <si>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</si>
  <si>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</si>
  <si>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</si>
  <si>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</si>
  <si>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</si>
  <si>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</si>
  <si>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</si>
  <si>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</si>
  <si>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</si>
  <si>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</si>
  <si>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</si>
  <si>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</si>
  <si>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</si>
  <si>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</si>
  <si>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</si>
  <si>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</si>
  <si>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</si>
  <si>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</si>
  <si>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</si>
  <si>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</si>
  <si>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</si>
  <si>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</si>
  <si>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</si>
  <si>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</si>
  <si>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</si>
  <si>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</si>
  <si>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</si>
  <si>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</si>
  <si>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</si>
  <si>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</si>
  <si>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</si>
  <si>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</si>
  <si>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</si>
  <si>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</si>
  <si>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</si>
  <si>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</si>
  <si>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</si>
  <si>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</si>
  <si>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</si>
  <si>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</si>
  <si>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</si>
  <si>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</si>
  <si>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</si>
  <si>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</si>
  <si>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</si>
  <si>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</si>
  <si>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</si>
  <si>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</si>
  <si>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</si>
  <si>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</si>
  <si>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</si>
  <si>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</si>
  <si>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</si>
  <si>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</si>
  <si>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</si>
  <si>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</si>
  <si>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</si>
  <si>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</si>
  <si>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</si>
  <si>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</si>
  <si>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</si>
  <si>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</si>
  <si>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</si>
  <si>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</si>
  <si>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</si>
  <si>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</si>
  <si>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</si>
  <si>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</si>
  <si>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</si>
  <si>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</si>
  <si>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</si>
  <si>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</si>
  <si>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</si>
  <si>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</si>
  <si>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</si>
  <si>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</si>
  <si>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</si>
  <si>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</si>
  <si>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</si>
  <si>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</si>
  <si>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</si>
  <si>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</si>
  <si>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</si>
  <si>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</si>
  <si>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</si>
  <si>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</si>
  <si>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</si>
  <si>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</si>
  <si>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</si>
  <si>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</si>
  <si>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</si>
  <si>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</si>
  <si>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</si>
  <si>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</si>
  <si>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</si>
  <si>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</si>
  <si>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</si>
  <si>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</si>
  <si>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</si>
  <si>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</si>
  <si>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</si>
  <si>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</si>
  <si>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</si>
  <si>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</si>
  <si>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</si>
  <si>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</si>
  <si>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</si>
  <si>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</si>
  <si>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</si>
  <si>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</si>
  <si>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</si>
  <si>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</si>
  <si>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</si>
  <si>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</si>
  <si>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</si>
  <si>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</si>
  <si>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</si>
  <si>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</si>
  <si>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</si>
  <si>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</si>
  <si>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</si>
  <si>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</si>
  <si>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</si>
  <si>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</si>
  <si>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</si>
  <si>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</si>
  <si>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</si>
  <si>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</si>
  <si>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</si>
  <si>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</si>
  <si>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</si>
  <si>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</si>
  <si>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</si>
  <si>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</si>
  <si>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</si>
  <si>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</si>
  <si>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</si>
  <si>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</si>
  <si>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</si>
  <si>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</si>
  <si>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</si>
  <si>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</si>
  <si>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</si>
  <si>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</si>
  <si>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</si>
  <si>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</si>
  <si>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</si>
  <si>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</si>
  <si>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</si>
  <si>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</si>
  <si>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</si>
  <si>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</si>
  <si>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</si>
  <si>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</si>
  <si>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</si>
  <si>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</si>
  <si>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</si>
  <si>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</si>
  <si>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</si>
  <si>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</si>
  <si>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</si>
  <si>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</si>
  <si>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</si>
  <si>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</si>
  <si>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</si>
  <si>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</si>
  <si>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</si>
  <si>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</si>
  <si>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</si>
  <si>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</si>
  <si>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</si>
  <si>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</si>
  <si>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</si>
  <si>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</si>
  <si>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</si>
  <si>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</si>
  <si>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</si>
  <si>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</si>
  <si>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</si>
  <si>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</si>
  <si>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</si>
  <si>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</si>
  <si>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</si>
  <si>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</si>
  <si>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</si>
  <si>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</si>
  <si>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</si>
  <si>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</si>
  <si>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</si>
  <si>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</si>
  <si>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</si>
  <si>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</si>
  <si>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</si>
  <si>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</si>
  <si>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</si>
  <si>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</si>
  <si>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</si>
  <si>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</si>
  <si>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</si>
  <si>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</si>
  <si>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</si>
  <si>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</si>
  <si>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</si>
  <si>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</si>
  <si>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</si>
  <si>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</si>
  <si>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</si>
  <si>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</si>
  <si>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</si>
  <si>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</si>
  <si>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</si>
  <si>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</si>
  <si>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</si>
  <si>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</si>
  <si>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</si>
  <si>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</si>
  <si>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</si>
  <si>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</si>
  <si>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</si>
  <si>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</si>
  <si>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</si>
  <si>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</si>
  <si>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</si>
  <si>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</si>
  <si>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</si>
  <si>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</si>
  <si>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</si>
  <si>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</si>
  <si>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</si>
  <si>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</si>
  <si>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</si>
  <si>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</si>
  <si>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</si>
  <si>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</si>
  <si>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</si>
  <si>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</si>
  <si>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</si>
  <si>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</si>
  <si>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</si>
  <si>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</si>
  <si>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</si>
  <si>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</si>
  <si>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</si>
  <si>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</si>
  <si>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</si>
  <si>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</si>
  <si>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</si>
  <si>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</si>
  <si>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</si>
  <si>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</si>
  <si>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</si>
  <si>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</si>
  <si>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</si>
  <si>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</si>
  <si>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</si>
  <si>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</si>
  <si>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</si>
  <si>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</si>
  <si>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</si>
  <si>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</si>
  <si>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</si>
  <si>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</si>
  <si>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</si>
  <si>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</si>
  <si>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</si>
  <si>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</si>
  <si>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</si>
  <si>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</si>
  <si>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</si>
  <si>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</si>
  <si>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</si>
  <si>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</si>
  <si>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</si>
  <si>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</si>
  <si>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</si>
  <si>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</si>
  <si>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</si>
  <si>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</si>
  <si>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</si>
  <si>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</si>
  <si>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</si>
  <si>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</si>
  <si>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</si>
  <si>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</si>
  <si>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</si>
  <si>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</si>
  <si>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</si>
  <si>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</si>
  <si>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</si>
  <si>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</si>
  <si>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</si>
  <si>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</si>
  <si>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</si>
  <si>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</si>
  <si>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</si>
  <si>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</si>
  <si>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</si>
  <si>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</si>
  <si>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</si>
  <si>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</si>
  <si>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</si>
  <si>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</si>
  <si>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</si>
  <si>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</si>
  <si>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</si>
  <si>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</si>
  <si>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</si>
  <si>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</si>
  <si>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</si>
  <si>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</si>
  <si>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</si>
  <si>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</si>
  <si>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</si>
  <si>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</si>
  <si>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</si>
  <si>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</si>
  <si>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</si>
  <si>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</si>
  <si>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</si>
  <si>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</si>
  <si>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</si>
  <si>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</si>
  <si>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</si>
  <si>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</si>
  <si>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</si>
  <si>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</si>
  <si>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</si>
  <si>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</si>
  <si>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</si>
  <si>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</si>
  <si>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</si>
  <si>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</si>
  <si>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</si>
  <si>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</si>
  <si>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</si>
  <si>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</si>
  <si>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</si>
  <si>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</si>
  <si>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</si>
  <si>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</si>
  <si>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</si>
  <si>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</si>
  <si>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</si>
  <si>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</si>
  <si>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</si>
  <si>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</si>
  <si>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</si>
  <si>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</si>
  <si>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</si>
  <si>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</si>
  <si>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</si>
  <si>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</si>
  <si>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</si>
  <si>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</si>
  <si>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</si>
  <si>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</si>
  <si>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</si>
  <si>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</si>
  <si>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</si>
  <si>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</si>
  <si>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</si>
  <si>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</si>
  <si>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</si>
  <si>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</si>
  <si>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</si>
  <si>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</si>
  <si>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</si>
  <si>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</si>
  <si>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</si>
  <si>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</si>
  <si>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</si>
  <si>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</si>
  <si>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</si>
  <si>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</si>
  <si>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</si>
  <si>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</si>
  <si>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</si>
  <si>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</si>
  <si>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</si>
  <si>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</si>
  <si>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</si>
  <si>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</si>
  <si>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</si>
  <si>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</si>
  <si>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</si>
  <si>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</si>
  <si>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</si>
  <si>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</si>
  <si>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</si>
  <si>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</si>
  <si>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</si>
  <si>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</si>
  <si>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</si>
  <si>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</si>
  <si>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</si>
  <si>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</si>
  <si>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</si>
  <si>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</si>
  <si>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</si>
  <si>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</si>
  <si>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</si>
  <si>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</si>
  <si>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</si>
  <si>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</si>
  <si>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</si>
  <si>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</si>
  <si>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</si>
  <si>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</si>
  <si>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</si>
  <si>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</si>
  <si>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</si>
  <si>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</si>
  <si>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</si>
  <si>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</si>
  <si>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</si>
  <si>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</si>
  <si>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</si>
  <si>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</si>
  <si>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</si>
  <si>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</si>
  <si>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</si>
  <si>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</si>
  <si>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</si>
  <si>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</si>
  <si>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</si>
  <si>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</si>
  <si>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</si>
  <si>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</si>
  <si>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</si>
  <si>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</si>
  <si>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</si>
  <si>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</si>
  <si>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</si>
  <si>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</si>
  <si>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</si>
  <si>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</si>
  <si>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</si>
  <si>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</si>
  <si>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</si>
  <si>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</si>
  <si>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</si>
  <si>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</si>
  <si>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</si>
  <si>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</si>
  <si>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</si>
  <si>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</si>
  <si>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</si>
  <si>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</si>
  <si>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</si>
  <si>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</si>
  <si>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</si>
  <si>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</si>
  <si>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</si>
  <si>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</si>
  <si>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</si>
  <si>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</si>
  <si>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</si>
  <si>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</si>
  <si>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</si>
  <si>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</si>
  <si>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</si>
  <si>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</si>
  <si>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</si>
  <si>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</si>
  <si>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</si>
  <si>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</si>
  <si>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</si>
  <si>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</si>
  <si>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</si>
  <si>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</si>
  <si>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</si>
  <si>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</si>
  <si>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</si>
  <si>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</si>
  <si>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</si>
  <si>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</si>
  <si>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</si>
  <si>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</si>
  <si>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</si>
  <si>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</si>
  <si>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</si>
  <si>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</si>
  <si>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</si>
  <si>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</si>
  <si>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</si>
  <si>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</si>
  <si>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</si>
  <si>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</si>
  <si>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</si>
  <si>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</si>
  <si>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</si>
  <si>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</si>
  <si>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</si>
  <si>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</si>
  <si>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</si>
  <si>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</si>
  <si>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</si>
  <si>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</si>
  <si>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</si>
  <si>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</si>
  <si>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</si>
  <si>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</si>
  <si>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</si>
  <si>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</si>
  <si>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</si>
  <si>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</si>
  <si>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</si>
  <si>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</si>
  <si>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</si>
  <si>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</si>
  <si>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</si>
  <si>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</si>
  <si>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</si>
  <si>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</si>
  <si>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</si>
  <si>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</si>
  <si>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</si>
  <si>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</si>
  <si>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</si>
  <si>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</si>
  <si>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</si>
  <si>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</si>
  <si>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</si>
  <si>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</si>
  <si>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</si>
  <si>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</si>
  <si>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</si>
  <si>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</si>
  <si>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</si>
  <si>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</si>
  <si>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</si>
  <si>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</si>
  <si>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</si>
  <si>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</si>
  <si>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</si>
  <si>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</si>
  <si>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</si>
  <si>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</si>
  <si>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</si>
  <si>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</si>
  <si>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</si>
  <si>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</si>
  <si>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</si>
  <si>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</si>
  <si>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</si>
  <si>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</si>
  <si>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</si>
  <si>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</si>
  <si>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</si>
  <si>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</si>
  <si>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</si>
  <si>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</si>
  <si>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</si>
  <si>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</si>
  <si>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</si>
  <si>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</si>
  <si>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</si>
  <si>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</si>
  <si>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</si>
  <si>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</si>
  <si>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</si>
  <si>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</si>
  <si>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</si>
  <si>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</si>
  <si>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</si>
  <si>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</si>
  <si>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</si>
  <si>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</si>
  <si>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</si>
  <si>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</si>
  <si>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</si>
  <si>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</si>
  <si>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</si>
  <si>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</si>
  <si>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</si>
  <si>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</si>
  <si>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</si>
  <si>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</si>
  <si>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</si>
  <si>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</si>
  <si>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</si>
  <si>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</si>
  <si>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</si>
  <si>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</si>
  <si>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</si>
  <si>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</si>
  <si>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</si>
  <si>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</si>
  <si>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</si>
  <si>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</si>
  <si>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</si>
  <si>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</si>
  <si>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</si>
  <si>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</si>
  <si>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</si>
  <si>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</si>
  <si>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</si>
  <si>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</si>
  <si>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</si>
  <si>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</si>
  <si>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</si>
  <si>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</si>
  <si>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</si>
  <si>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</si>
  <si>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</si>
  <si>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</si>
  <si>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</si>
  <si>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</si>
  <si>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</si>
  <si>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</si>
  <si>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</si>
  <si>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</si>
  <si>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</si>
  <si>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</si>
  <si>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</si>
  <si>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</si>
  <si>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</si>
  <si>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</si>
  <si>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</si>
  <si>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</si>
  <si>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</si>
  <si>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</si>
  <si>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</si>
  <si>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</si>
  <si>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</si>
  <si>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</si>
  <si>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</si>
  <si>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</si>
  <si>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</si>
  <si>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</si>
  <si>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</si>
  <si>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</si>
  <si>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</si>
  <si>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</si>
  <si>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</si>
  <si>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</si>
  <si>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</si>
  <si>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</si>
  <si>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</si>
  <si>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</si>
  <si>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</si>
  <si>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</si>
  <si>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</si>
  <si>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</si>
  <si>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</si>
  <si>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</si>
  <si>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</si>
  <si>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</si>
  <si>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</si>
  <si>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</si>
  <si>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</si>
  <si>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</si>
  <si>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</si>
  <si>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</si>
  <si>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</si>
  <si>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</si>
  <si>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</si>
  <si>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</si>
  <si>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</si>
  <si>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</si>
  <si>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</si>
  <si>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</si>
  <si>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</si>
  <si>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</si>
  <si>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</si>
  <si>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</si>
  <si>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</si>
  <si>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</si>
  <si>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</si>
  <si>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</si>
  <si>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</si>
  <si>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</si>
  <si>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</si>
  <si>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</si>
  <si>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</si>
  <si>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</si>
  <si>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</si>
  <si>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</si>
  <si>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</si>
  <si>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</si>
  <si>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</si>
  <si>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</si>
  <si>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</si>
  <si>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</si>
  <si>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</si>
  <si>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</si>
  <si>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</si>
  <si>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</si>
  <si>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</si>
  <si>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</si>
  <si>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</si>
  <si>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</si>
  <si>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</si>
  <si>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</si>
  <si>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</si>
  <si>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</si>
  <si>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</si>
  <si>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</si>
  <si>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</si>
  <si>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</si>
  <si>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</si>
  <si>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</si>
  <si>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</si>
  <si>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</si>
  <si>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</si>
  <si>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</si>
  <si>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</si>
  <si>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</si>
  <si>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</si>
  <si>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</si>
  <si>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</si>
  <si>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</si>
  <si>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</si>
  <si>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</si>
  <si>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</si>
  <si>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</si>
  <si>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</si>
  <si>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</si>
  <si>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</si>
  <si>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</si>
  <si>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</si>
  <si>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</si>
  <si>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</si>
  <si>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</si>
  <si>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</si>
  <si>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</si>
  <si>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</si>
  <si>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</si>
  <si>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</si>
  <si>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</si>
  <si>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</si>
  <si>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</si>
  <si>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</si>
  <si>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</si>
  <si>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</si>
  <si>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</si>
  <si>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</si>
  <si>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</si>
  <si>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</si>
  <si>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</si>
  <si>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</si>
  <si>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</si>
  <si>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</si>
  <si>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</si>
  <si>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</si>
  <si>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</si>
  <si>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</si>
  <si>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</si>
  <si>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</si>
  <si>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</si>
  <si>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</si>
  <si>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</si>
  <si>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</si>
  <si>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</si>
  <si>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</si>
  <si>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</si>
  <si>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</si>
  <si>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</si>
  <si>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</si>
  <si>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</si>
  <si>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</si>
  <si>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</si>
  <si>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</si>
  <si>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</si>
  <si>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</si>
  <si>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</si>
  <si>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</si>
  <si>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</si>
  <si>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</si>
  <si>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</si>
  <si>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</si>
  <si>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</si>
  <si>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</si>
  <si>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</si>
  <si>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</si>
  <si>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</si>
  <si>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</si>
  <si>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</si>
  <si>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</si>
  <si>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</si>
  <si>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</si>
  <si>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</si>
  <si>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</si>
  <si>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</si>
  <si>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</si>
  <si>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</si>
  <si>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</si>
  <si>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</si>
  <si>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</si>
  <si>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</si>
  <si>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</si>
  <si>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</si>
  <si>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</si>
  <si>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</si>
  <si>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</si>
  <si>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</si>
  <si>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</si>
  <si>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</si>
  <si>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</si>
  <si>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</si>
  <si>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</si>
  <si>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</si>
  <si>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</si>
  <si>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</si>
  <si>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</si>
  <si>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</si>
  <si>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</si>
  <si>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</si>
  <si>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</si>
  <si>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</si>
  <si>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</si>
  <si>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</si>
  <si>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</si>
  <si>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</si>
  <si>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</si>
  <si>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</si>
  <si>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</si>
  <si>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</si>
  <si>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</si>
  <si>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</si>
  <si>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</si>
  <si>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</si>
  <si>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</si>
  <si>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</si>
  <si>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</si>
  <si>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</si>
  <si>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</si>
  <si>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</si>
  <si>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</si>
  <si>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</si>
  <si>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</si>
  <si>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</si>
  <si>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</si>
  <si>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</si>
  <si>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</si>
  <si>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</si>
  <si>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</si>
  <si>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</si>
  <si>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</si>
  <si>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</si>
  <si>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</si>
  <si>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</si>
  <si>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</si>
  <si>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</si>
  <si>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</si>
  <si>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</si>
  <si>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</si>
  <si>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</si>
  <si>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</si>
  <si>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</si>
  <si>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</si>
  <si>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</si>
  <si>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</si>
  <si>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</si>
  <si>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</si>
  <si>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</si>
  <si>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</si>
  <si>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</si>
  <si>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</si>
  <si>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</si>
  <si>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</si>
  <si>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</si>
  <si>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</si>
  <si>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</si>
  <si>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</si>
  <si>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</si>
  <si>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</si>
  <si>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</si>
  <si>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</si>
  <si>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</si>
  <si>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</si>
  <si>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</si>
  <si>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</si>
  <si>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</si>
  <si>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</si>
  <si>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</si>
  <si>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</si>
  <si>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</si>
  <si>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</si>
  <si>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</si>
  <si>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</si>
  <si>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</si>
  <si>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</si>
  <si>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</si>
  <si>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</si>
  <si>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</si>
  <si>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</si>
  <si>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</si>
  <si>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</si>
  <si>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</si>
  <si>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</si>
  <si>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</si>
  <si>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</si>
  <si>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</si>
  <si>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</si>
  <si>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</si>
  <si>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</si>
  <si>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</si>
  <si>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</si>
  <si>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</si>
  <si>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</si>
  <si>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</si>
  <si>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</si>
  <si>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</si>
  <si>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</si>
  <si>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</si>
  <si>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</si>
  <si>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</si>
  <si>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</si>
  <si>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</si>
  <si>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</si>
  <si>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</si>
  <si>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</si>
  <si>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</si>
  <si>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</si>
  <si>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</si>
  <si>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</si>
  <si>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</si>
  <si>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</si>
  <si>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</si>
  <si>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</si>
  <si>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</si>
  <si>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</si>
  <si>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</si>
  <si>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</si>
  <si>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</si>
  <si>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</si>
  <si>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</si>
  <si>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</si>
  <si>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</si>
  <si>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</si>
  <si>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</si>
  <si>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</si>
  <si>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</si>
  <si>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</si>
  <si>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</si>
  <si>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</si>
  <si>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</si>
  <si>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</si>
  <si>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</si>
  <si>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</si>
  <si>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</si>
  <si>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</si>
  <si>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</si>
  <si>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</si>
  <si>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</si>
  <si>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</si>
  <si>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</si>
  <si>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</si>
  <si>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</si>
  <si>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</si>
  <si>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</si>
  <si>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</si>
  <si>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</si>
  <si>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</si>
  <si>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</si>
  <si>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</si>
  <si>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</si>
  <si>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</si>
  <si>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</si>
  <si>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</si>
  <si>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</si>
  <si>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</si>
  <si>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</si>
  <si>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</si>
  <si>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</si>
  <si>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</si>
  <si>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</si>
  <si>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</si>
  <si>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</si>
  <si>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</si>
  <si>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</si>
  <si>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</si>
  <si>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</si>
  <si>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</si>
  <si>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</si>
  <si>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</si>
  <si>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</si>
  <si>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</si>
  <si>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</si>
  <si>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</si>
  <si>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</si>
  <si>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</si>
  <si>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</si>
  <si>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</si>
  <si>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</si>
  <si>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</si>
  <si>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</si>
  <si>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</si>
  <si>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</si>
  <si>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</si>
  <si>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</si>
  <si>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</si>
  <si>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</si>
  <si>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</si>
  <si>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</si>
  <si>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</si>
  <si>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</si>
  <si>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</si>
  <si>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</si>
  <si>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</si>
  <si>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</si>
  <si>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</si>
  <si>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</si>
  <si>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</si>
  <si>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</si>
  <si>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</si>
  <si>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</si>
  <si>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</si>
  <si>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</si>
  <si>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</si>
  <si>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</si>
  <si>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</si>
  <si>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</si>
  <si>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</si>
  <si>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</si>
  <si>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</si>
  <si>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</si>
  <si>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</si>
  <si>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</si>
  <si>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</si>
  <si>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</si>
  <si>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</si>
  <si>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</si>
  <si>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</si>
  <si>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</si>
  <si>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</si>
  <si>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</si>
  <si>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</si>
  <si>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</si>
  <si>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</si>
  <si>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</si>
  <si>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</si>
  <si>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</si>
  <si>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</si>
  <si>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</si>
  <si>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</si>
  <si>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</si>
  <si>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</si>
  <si>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</si>
  <si>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</si>
  <si>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</si>
  <si>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</si>
  <si>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</si>
  <si>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</si>
  <si>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</si>
  <si>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</si>
  <si>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</si>
  <si>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</si>
  <si>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</si>
  <si>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</si>
  <si>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</si>
  <si>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</si>
  <si>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</si>
  <si>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</si>
  <si>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</si>
  <si>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</si>
  <si>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</si>
  <si>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</si>
  <si>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</si>
  <si>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</si>
  <si>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</si>
  <si>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</si>
  <si>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</si>
  <si>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</si>
  <si>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</si>
  <si>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</si>
  <si>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</si>
  <si>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</si>
  <si>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</si>
  <si>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</si>
  <si>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</si>
  <si>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</si>
  <si>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</si>
  <si>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</si>
  <si>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</si>
  <si>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</si>
  <si>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</si>
  <si>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</si>
  <si>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</si>
  <si>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</si>
  <si>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</si>
  <si>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</si>
  <si>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</si>
  <si>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</si>
  <si>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</si>
  <si>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</si>
  <si>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</si>
  <si>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</si>
  <si>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</si>
  <si>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</si>
  <si>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</si>
  <si>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</si>
  <si>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</si>
  <si>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</si>
  <si>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</si>
  <si>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</si>
  <si>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</si>
  <si>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</si>
  <si>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</si>
  <si>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</si>
  <si>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</si>
  <si>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</si>
  <si>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</si>
  <si>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</si>
  <si>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</si>
  <si>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</si>
  <si>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</si>
  <si>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</si>
  <si>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</si>
  <si>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</si>
  <si>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</si>
  <si>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</si>
  <si>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</si>
  <si>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</si>
  <si>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</si>
  <si>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</si>
  <si>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</si>
  <si>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</si>
  <si>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</si>
  <si>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</si>
  <si>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</si>
  <si>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</si>
  <si>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</si>
  <si>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</si>
  <si>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</si>
  <si>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</si>
  <si>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</si>
  <si>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</si>
  <si>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</si>
  <si>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</si>
  <si>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</si>
  <si>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</si>
  <si>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</si>
  <si>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</si>
  <si>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</si>
  <si>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</si>
  <si>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</si>
  <si>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</si>
  <si>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</si>
  <si>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</si>
  <si>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</si>
  <si>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</si>
  <si>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</si>
  <si>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</si>
  <si>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</si>
  <si>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</si>
  <si>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</si>
  <si>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</si>
  <si>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</si>
  <si>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</si>
  <si>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</si>
  <si>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</si>
  <si>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</si>
  <si>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</si>
  <si>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</si>
  <si>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</si>
  <si>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</si>
  <si>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</si>
  <si>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</si>
  <si>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</si>
  <si>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</si>
  <si>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</si>
  <si>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</si>
  <si>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</si>
  <si>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</si>
  <si>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</si>
  <si>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</si>
  <si>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</si>
  <si>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</si>
  <si>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</si>
  <si>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</si>
  <si>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</si>
  <si>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</si>
  <si>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</si>
  <si>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</si>
  <si>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</si>
  <si>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</si>
  <si>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</si>
  <si>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</si>
  <si>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</si>
  <si>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</si>
  <si>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</si>
  <si>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</si>
  <si>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</si>
  <si>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</si>
  <si>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</si>
  <si>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</si>
  <si>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</si>
  <si>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</si>
  <si>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</si>
  <si>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</si>
  <si>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</si>
  <si>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</si>
  <si>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</si>
  <si>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</si>
  <si>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</si>
  <si>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</si>
  <si>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</si>
  <si>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</si>
  <si>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</si>
  <si>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</si>
  <si>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</si>
  <si>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</si>
  <si>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</si>
  <si>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</si>
  <si>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</si>
  <si>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</si>
  <si>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</si>
  <si>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</si>
  <si>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</si>
  <si>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</si>
  <si>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</si>
  <si>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</si>
  <si>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</si>
  <si>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</si>
  <si>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</si>
  <si>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</si>
  <si>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</si>
  <si>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</si>
  <si>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</si>
  <si>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</si>
  <si>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</si>
  <si>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</si>
  <si>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</si>
  <si>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</si>
  <si>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</si>
  <si>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</si>
  <si>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</si>
  <si>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</si>
  <si>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</si>
  <si>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</si>
  <si>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</si>
  <si>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</si>
  <si>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</si>
  <si>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</si>
  <si>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</si>
  <si>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</si>
  <si>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</si>
  <si>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</si>
  <si>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</si>
  <si>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</si>
  <si>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</si>
  <si>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</si>
  <si>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</si>
  <si>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</si>
  <si>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</si>
  <si>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</si>
  <si>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</si>
  <si>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</si>
  <si>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</si>
  <si>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</si>
  <si>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</si>
  <si>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</si>
  <si>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</si>
  <si>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</si>
  <si>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</si>
  <si>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</si>
  <si>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</si>
  <si>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</si>
  <si>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</si>
  <si>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</si>
  <si>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</si>
  <si>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</si>
  <si>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</si>
  <si>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</si>
  <si>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</si>
  <si>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</si>
  <si>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</si>
  <si>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</si>
  <si>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</si>
  <si>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</si>
  <si>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</si>
  <si>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</si>
  <si>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</si>
  <si>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</si>
  <si>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</si>
  <si>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</si>
  <si>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</si>
  <si>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</si>
  <si>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</si>
  <si>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</si>
  <si>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</si>
  <si>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</si>
  <si>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</si>
  <si>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</si>
  <si>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</si>
  <si>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</si>
  <si>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</si>
  <si>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</si>
  <si>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</si>
  <si>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</si>
  <si>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</si>
  <si>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</si>
  <si>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</si>
  <si>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</si>
  <si>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</si>
  <si>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</si>
  <si>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</si>
  <si>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</si>
  <si>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</si>
  <si>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</si>
  <si>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</si>
  <si>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</si>
  <si>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</si>
  <si>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</si>
  <si>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</si>
  <si>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</si>
  <si>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</si>
  <si>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</si>
  <si>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</si>
  <si>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</si>
  <si>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</si>
  <si>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</si>
  <si>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</si>
  <si>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</si>
  <si>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</si>
  <si>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</si>
  <si>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</si>
  <si>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</si>
  <si>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</si>
  <si>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</si>
  <si>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</si>
  <si>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</si>
  <si>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</si>
  <si>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</si>
  <si>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</si>
  <si>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</si>
  <si>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</si>
  <si>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</si>
  <si>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</si>
  <si>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</si>
  <si>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</si>
  <si>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</si>
  <si>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</si>
  <si>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</si>
  <si>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</si>
  <si>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</si>
  <si>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</si>
  <si>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</si>
  <si>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</si>
  <si>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</si>
  <si>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</si>
  <si>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</si>
  <si>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</si>
  <si>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</si>
  <si>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</si>
  <si>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</si>
  <si>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</si>
  <si>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</si>
  <si>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</si>
  <si>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</si>
  <si>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</si>
  <si>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</si>
  <si>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</si>
  <si>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</si>
  <si>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</si>
  <si>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</si>
  <si>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</si>
  <si>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</si>
  <si>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</si>
  <si>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</si>
  <si>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</si>
  <si>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</si>
  <si>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</si>
  <si>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</si>
  <si>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</si>
  <si>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</si>
  <si>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</si>
  <si>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</si>
  <si>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</si>
  <si>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</si>
  <si>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</si>
  <si>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</si>
  <si>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</si>
  <si>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</si>
  <si>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</si>
  <si>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</si>
  <si>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</si>
  <si>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</si>
  <si>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</si>
  <si>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</si>
  <si>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</si>
  <si>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</si>
  <si>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</si>
  <si>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</si>
  <si>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</si>
  <si>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</si>
  <si>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</si>
  <si>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</si>
  <si>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</si>
  <si>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</si>
  <si>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</si>
  <si>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</si>
  <si>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</si>
  <si>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</si>
  <si>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</si>
  <si>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</si>
  <si>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</si>
  <si>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</si>
  <si>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</si>
  <si>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</si>
  <si>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</si>
  <si>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</si>
  <si>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</si>
  <si>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</si>
  <si>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</si>
  <si>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</si>
  <si>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</si>
  <si>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</si>
  <si>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</si>
  <si>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</si>
  <si>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</si>
  <si>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</si>
  <si>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</si>
  <si>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</si>
  <si>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</si>
  <si>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</si>
  <si>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</si>
  <si>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</si>
  <si>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</si>
  <si>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</si>
  <si>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</si>
  <si>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</si>
  <si>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</si>
  <si>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</si>
  <si>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</si>
  <si>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</si>
  <si>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</si>
  <si>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</si>
  <si>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</si>
  <si>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</si>
  <si>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</si>
  <si>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</si>
  <si>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</si>
  <si>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</si>
  <si>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</si>
  <si>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</si>
  <si>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</si>
  <si>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</si>
  <si>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</si>
  <si>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</si>
  <si>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</si>
  <si>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</si>
  <si>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</si>
  <si>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</si>
  <si>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</si>
  <si>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</si>
  <si>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</si>
  <si>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</si>
  <si>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</si>
  <si>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</si>
  <si>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</si>
  <si>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</si>
  <si>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</si>
  <si>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</si>
  <si>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</si>
  <si>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</si>
  <si>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</si>
  <si>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</si>
  <si>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</si>
  <si>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</si>
  <si>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</si>
  <si>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</si>
  <si>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</si>
  <si>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</si>
  <si>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</si>
  <si>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</si>
  <si>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</si>
  <si>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</si>
  <si>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</si>
  <si>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</si>
  <si>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</si>
  <si>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</si>
  <si>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</si>
  <si>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</si>
  <si>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</si>
  <si>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</si>
  <si>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</si>
  <si>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</si>
  <si>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</si>
  <si>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</si>
  <si>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</si>
  <si>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</si>
  <si>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</si>
  <si>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</si>
  <si>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</si>
  <si>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</si>
  <si>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</si>
  <si>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</si>
  <si>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</si>
  <si>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</si>
  <si>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</si>
  <si>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</si>
  <si>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</si>
  <si>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</si>
  <si>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</si>
  <si>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</si>
  <si>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</si>
  <si>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</si>
  <si>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</si>
  <si>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</si>
  <si>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</si>
  <si>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</si>
  <si>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</si>
  <si>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</si>
  <si>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</si>
  <si>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</si>
  <si>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</si>
  <si>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</si>
  <si>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</si>
  <si>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</si>
  <si>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</si>
  <si>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</si>
  <si>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</si>
  <si>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</si>
  <si>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</si>
  <si>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</si>
  <si>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</si>
  <si>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</si>
  <si>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</si>
  <si>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</si>
  <si>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</si>
  <si>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</si>
  <si>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</si>
  <si>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</si>
  <si>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</si>
  <si>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</si>
  <si>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</si>
  <si>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</si>
  <si>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</si>
  <si>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</si>
  <si>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</si>
  <si>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</si>
  <si>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</si>
  <si>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</si>
  <si>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</si>
  <si>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</si>
  <si>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</si>
  <si>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</si>
  <si>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</si>
  <si>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</si>
  <si>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</si>
  <si>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</si>
  <si>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</si>
  <si>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</si>
  <si>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</si>
  <si>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</si>
  <si>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</si>
  <si>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</si>
  <si>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</si>
  <si>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</si>
  <si>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</si>
  <si>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</si>
  <si>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</si>
  <si>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</si>
  <si>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</si>
  <si>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</si>
  <si>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</si>
  <si>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</si>
  <si>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</si>
  <si>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</si>
  <si>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</si>
  <si>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</si>
  <si>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</si>
  <si>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</si>
  <si>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</si>
  <si>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</si>
  <si>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</si>
  <si>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</si>
  <si>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</si>
  <si>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</si>
  <si>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</si>
  <si>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</si>
  <si>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</si>
  <si>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</si>
  <si>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</si>
  <si>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</si>
  <si>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</si>
  <si>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</si>
  <si>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</si>
  <si>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</si>
  <si>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</si>
  <si>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</si>
  <si>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</si>
  <si>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</si>
  <si>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</si>
  <si>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</si>
  <si>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</si>
  <si>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</si>
  <si>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</si>
  <si>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</si>
  <si>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</si>
  <si>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</si>
  <si>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</si>
  <si>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</si>
  <si>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</si>
  <si>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</si>
  <si>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</si>
  <si>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</si>
  <si>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</si>
  <si>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</si>
  <si>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</si>
  <si>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</si>
  <si>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</si>
  <si>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</si>
  <si>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</si>
  <si>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</si>
  <si>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</si>
  <si>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</si>
  <si>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</si>
  <si>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</si>
  <si>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</si>
  <si>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</si>
  <si>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</si>
  <si>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</si>
  <si>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</si>
  <si>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</si>
  <si>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</si>
  <si>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</si>
  <si>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</si>
  <si>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</si>
  <si>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</si>
  <si>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</si>
  <si>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</si>
  <si>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</si>
  <si>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</si>
  <si>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</si>
  <si>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</si>
  <si>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</si>
  <si>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</si>
  <si>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</si>
  <si>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</si>
  <si>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</si>
  <si>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</si>
  <si>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</si>
  <si>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</si>
  <si>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</si>
  <si>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</si>
  <si>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</si>
  <si>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</si>
  <si>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</si>
  <si>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</si>
  <si>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</si>
  <si>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</si>
  <si>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</si>
  <si>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</si>
  <si>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</si>
  <si>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</si>
  <si>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</si>
  <si>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</si>
  <si>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</si>
  <si>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</si>
  <si>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</si>
  <si>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</si>
  <si>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</si>
  <si>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</si>
  <si>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</si>
  <si>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</si>
  <si>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</si>
  <si>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</si>
  <si>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</si>
  <si>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</si>
  <si>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</si>
  <si>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</si>
  <si>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</si>
  <si>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</si>
  <si>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</si>
  <si>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</si>
  <si>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</si>
  <si>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</si>
  <si>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</si>
  <si>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</si>
  <si>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</si>
  <si>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</si>
  <si>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</si>
  <si>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</si>
  <si>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</si>
  <si>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</si>
  <si>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</si>
  <si>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</si>
  <si>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</si>
  <si>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</si>
  <si>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</si>
  <si>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</si>
  <si>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</si>
  <si>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</si>
  <si>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</si>
  <si>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</si>
  <si>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</si>
  <si>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</si>
  <si>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</si>
  <si>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</si>
  <si>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</si>
  <si>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</si>
  <si>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</si>
  <si>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</si>
  <si>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</si>
  <si>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</si>
  <si>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</si>
  <si>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</si>
  <si>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</si>
  <si>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</si>
  <si>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</si>
  <si>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</si>
  <si>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</si>
  <si>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</si>
  <si>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</si>
  <si>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</si>
  <si>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</si>
  <si>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</si>
  <si>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</si>
  <si>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</si>
  <si>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</si>
  <si>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</si>
  <si>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</si>
  <si>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</si>
  <si>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</si>
  <si>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</si>
  <si>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</si>
  <si>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</si>
  <si>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</si>
  <si>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</si>
  <si>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</si>
  <si>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</si>
  <si>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</si>
  <si>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</si>
  <si>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</si>
  <si>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</si>
  <si>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</si>
  <si>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</si>
  <si>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</si>
  <si>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</si>
  <si>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</si>
  <si>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</si>
  <si>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</si>
  <si>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</si>
  <si>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</si>
  <si>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</si>
  <si>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</si>
  <si>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</si>
  <si>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</si>
  <si>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</si>
  <si>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</si>
  <si>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</si>
  <si>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</si>
  <si>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</si>
  <si>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</si>
  <si>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</si>
  <si>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</si>
  <si>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</si>
  <si>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</si>
  <si>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</si>
  <si>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</si>
  <si>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</si>
  <si>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</si>
  <si>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</si>
  <si>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</si>
  <si>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</si>
  <si>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</si>
  <si>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</si>
  <si>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</si>
  <si>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</si>
  <si>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</si>
  <si>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</si>
  <si>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</si>
  <si>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</si>
  <si>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</si>
  <si>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</si>
  <si>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</si>
  <si>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</si>
  <si>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</si>
  <si>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</si>
  <si>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</si>
  <si>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</si>
  <si>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</si>
  <si>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</si>
  <si>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</si>
  <si>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</si>
  <si>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</si>
  <si>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</si>
  <si>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</si>
  <si>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</si>
  <si>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</si>
  <si>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</si>
  <si>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</si>
  <si>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</si>
  <si>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</si>
  <si>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</si>
  <si>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</si>
  <si>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</si>
  <si>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</si>
  <si>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</si>
  <si>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</si>
  <si>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</si>
  <si>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</si>
  <si>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</si>
  <si>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</si>
  <si>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</si>
  <si>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</si>
  <si>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</si>
  <si>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</si>
  <si>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</si>
  <si>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</si>
  <si>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</si>
  <si>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</si>
  <si>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</si>
  <si>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</si>
  <si>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</si>
  <si>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</si>
  <si>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</si>
  <si>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</si>
  <si>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</si>
  <si>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</si>
  <si>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</si>
  <si>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</si>
  <si>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</si>
  <si>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</si>
  <si>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</si>
  <si>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</si>
  <si>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</si>
  <si>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</si>
  <si>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</si>
  <si>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</si>
  <si>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</si>
  <si>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</si>
  <si>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</si>
  <si>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</si>
  <si>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</si>
  <si>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</si>
  <si>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</si>
  <si>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</si>
  <si>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</si>
  <si>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</si>
  <si>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</si>
  <si>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</si>
  <si>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</si>
  <si>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</si>
  <si>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</si>
  <si>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</si>
  <si>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</si>
  <si>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</si>
  <si>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</si>
  <si>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</si>
  <si>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</si>
  <si>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</si>
  <si>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</si>
  <si>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</si>
  <si>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</si>
  <si>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</si>
  <si>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</si>
  <si>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</si>
  <si>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</si>
  <si>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</si>
  <si>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</si>
  <si>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</si>
  <si>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</si>
  <si>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</si>
  <si>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</si>
  <si>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</si>
  <si>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</si>
  <si>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</si>
  <si>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</si>
  <si>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</si>
  <si>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</si>
  <si>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</si>
  <si>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</si>
  <si>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</si>
  <si>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</si>
  <si>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</si>
  <si>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</si>
  <si>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</si>
  <si>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</si>
  <si>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</si>
  <si>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</si>
  <si>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</si>
  <si>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</si>
  <si>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</si>
  <si>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</si>
  <si>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</si>
  <si>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</si>
  <si>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</si>
  <si>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</si>
  <si>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</si>
  <si>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</si>
  <si>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</si>
  <si>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</si>
  <si>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</si>
  <si>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</si>
  <si>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</si>
  <si>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</si>
  <si>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</si>
  <si>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</si>
  <si>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</si>
  <si>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</si>
  <si>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</si>
  <si>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</si>
  <si>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</si>
  <si>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</si>
  <si>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</si>
  <si>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</si>
  <si>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</si>
  <si>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</si>
  <si>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</si>
  <si>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</si>
  <si>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</si>
  <si>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</si>
  <si>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</si>
  <si>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</si>
  <si>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</si>
  <si>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</si>
  <si>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</si>
  <si>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</si>
  <si>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</si>
  <si>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</si>
  <si>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</si>
  <si>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</si>
  <si>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</si>
  <si>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</si>
  <si>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</si>
  <si>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</si>
  <si>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</si>
  <si>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</si>
  <si>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</si>
  <si>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</si>
  <si>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</si>
  <si>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</si>
  <si>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</si>
  <si>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</si>
  <si>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</si>
  <si>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</si>
  <si>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</si>
  <si>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</si>
  <si>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</si>
  <si>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</si>
  <si>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</si>
  <si>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</si>
  <si>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</si>
  <si>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</si>
  <si>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</si>
  <si>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</si>
  <si>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</si>
  <si>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</si>
  <si>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</si>
  <si>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</si>
  <si>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</si>
  <si>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</si>
  <si>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</si>
  <si>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</si>
  <si>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</si>
  <si>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</si>
  <si>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</si>
  <si>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</si>
  <si>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</si>
  <si>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</si>
  <si>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</si>
  <si>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</si>
  <si>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</si>
  <si>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</si>
  <si>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</si>
  <si>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</si>
  <si>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</si>
  <si>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</si>
  <si>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</si>
  <si>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</si>
  <si>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</si>
  <si>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</si>
  <si>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</si>
  <si>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</si>
  <si>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</si>
  <si>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</si>
  <si>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</si>
  <si>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</si>
  <si>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</si>
  <si>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</si>
  <si>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</si>
  <si>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</si>
  <si>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</si>
  <si>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</si>
  <si>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</si>
  <si>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</si>
  <si>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</si>
  <si>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</si>
  <si>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</si>
  <si>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</si>
  <si>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</si>
  <si>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</si>
  <si>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</si>
  <si>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</si>
  <si>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</si>
  <si>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</si>
  <si>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</si>
  <si>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</si>
  <si>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</si>
  <si>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</si>
  <si>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</si>
  <si>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</si>
  <si>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</si>
  <si>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</si>
  <si>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</si>
  <si>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</si>
  <si>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</si>
  <si>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</si>
  <si>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</si>
  <si>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</si>
  <si>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</si>
  <si>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</si>
  <si>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</si>
  <si>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</si>
  <si>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</si>
  <si>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</si>
  <si>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</si>
  <si>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</si>
  <si>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</si>
  <si>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</si>
  <si>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</si>
  <si>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</si>
  <si>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</si>
  <si>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</si>
  <si>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</si>
  <si>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</si>
  <si>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</si>
  <si>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</si>
  <si>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</si>
  <si>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</si>
  <si>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</si>
  <si>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</si>
  <si>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</si>
  <si>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</si>
  <si>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</si>
  <si>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</si>
  <si>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</si>
  <si>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</si>
  <si>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</si>
  <si>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</si>
  <si>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</si>
  <si>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</si>
  <si>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</si>
  <si>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</si>
  <si>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</si>
  <si>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</si>
  <si>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</si>
  <si>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</si>
  <si>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</si>
  <si>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</si>
  <si>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</si>
  <si>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</si>
  <si>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</si>
  <si>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</si>
  <si>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</si>
  <si>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</si>
  <si>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</si>
  <si>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</si>
  <si>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</si>
  <si>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</si>
  <si>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</si>
  <si>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</si>
  <si>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</si>
  <si>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</si>
  <si>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</si>
  <si>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</si>
  <si>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</si>
  <si>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</si>
  <si>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</si>
  <si>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</si>
  <si>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</si>
  <si>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</si>
  <si>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</si>
  <si>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</si>
  <si>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</si>
  <si>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</si>
  <si>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</si>
  <si>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</si>
  <si>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</si>
  <si>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</si>
  <si>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</si>
  <si>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</si>
  <si>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</si>
  <si>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</si>
  <si>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</si>
  <si>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</si>
  <si>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</si>
  <si>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</si>
  <si>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</si>
  <si>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</si>
  <si>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</si>
  <si>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</si>
  <si>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</si>
  <si>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</si>
  <si>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</si>
  <si>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</si>
  <si>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</si>
  <si>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</si>
  <si>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</si>
  <si>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</si>
  <si>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</si>
  <si>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</si>
  <si>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</si>
  <si>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</si>
  <si>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</si>
  <si>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</si>
  <si>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</si>
  <si>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</si>
  <si>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</si>
  <si>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</si>
  <si>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</si>
  <si>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</si>
  <si>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</si>
  <si>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</si>
  <si>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</si>
  <si>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</si>
  <si>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</si>
  <si>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</si>
  <si>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</si>
  <si>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</si>
  <si>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</si>
  <si>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</si>
  <si>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</si>
  <si>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</si>
  <si>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</si>
  <si>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</si>
  <si>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</si>
  <si>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</si>
  <si>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</si>
  <si>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</si>
  <si>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</si>
  <si>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</si>
  <si>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</si>
  <si>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</si>
  <si>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</si>
  <si>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</si>
  <si>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</si>
  <si>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</si>
  <si>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</si>
  <si>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</si>
  <si>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</si>
  <si>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</si>
  <si>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</si>
  <si>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</si>
  <si>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</si>
  <si>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</si>
  <si>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</si>
  <si>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</si>
  <si>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</si>
  <si>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</si>
  <si>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</si>
  <si>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</si>
  <si>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</si>
  <si>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</si>
  <si>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</si>
  <si>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</si>
  <si>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</si>
  <si>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</si>
  <si>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</si>
  <si>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</si>
  <si>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</si>
  <si>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</si>
  <si>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</si>
  <si>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</si>
  <si>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</si>
  <si>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</si>
  <si>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</si>
  <si>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</si>
  <si>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</si>
  <si>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</si>
  <si>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</si>
  <si>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</si>
  <si>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</si>
  <si>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</si>
  <si>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</si>
  <si>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</si>
  <si>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</si>
  <si>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</si>
  <si>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</si>
  <si>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</si>
  <si>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</si>
  <si>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</si>
  <si>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</si>
  <si>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</si>
  <si>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</si>
  <si>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</si>
  <si>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</si>
  <si>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</si>
  <si>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</si>
  <si>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</si>
  <si>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</si>
  <si>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</si>
  <si>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</si>
  <si>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</si>
  <si>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</si>
  <si>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</si>
  <si>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</si>
  <si>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</si>
  <si>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</si>
  <si>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</si>
  <si>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</si>
  <si>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</si>
  <si>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</si>
  <si>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</si>
  <si>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</si>
  <si>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</si>
  <si>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</si>
  <si>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</si>
  <si>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</si>
  <si>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</si>
  <si>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</si>
  <si>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</si>
  <si>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</si>
  <si>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</si>
  <si>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</si>
  <si>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</si>
  <si>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</si>
  <si>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</si>
  <si>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</si>
  <si>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</si>
  <si>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</si>
  <si>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</si>
  <si>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</si>
  <si>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</si>
  <si>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</si>
  <si>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</si>
  <si>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</si>
  <si>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</si>
  <si>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</si>
  <si>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</si>
  <si>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</si>
  <si>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</si>
  <si>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</si>
  <si>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</si>
  <si>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</si>
  <si>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</si>
  <si>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</si>
  <si>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</si>
  <si>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</si>
  <si>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</si>
  <si>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</si>
  <si>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</si>
  <si>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</si>
  <si>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</si>
  <si>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</si>
  <si>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</si>
  <si>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</si>
  <si>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</si>
  <si>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</si>
  <si>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</si>
  <si>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</si>
  <si>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</si>
  <si>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</si>
  <si>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</si>
  <si>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</si>
  <si>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</si>
  <si>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</si>
  <si>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</si>
  <si>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</si>
  <si>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</si>
  <si>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</si>
  <si>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</si>
  <si>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</si>
  <si>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</si>
  <si>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</si>
  <si>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</si>
  <si>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</si>
  <si>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</si>
  <si>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</si>
  <si>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</si>
  <si>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</si>
  <si>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</si>
  <si>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</si>
  <si>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</si>
  <si>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</si>
  <si>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</si>
  <si>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</si>
  <si>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</si>
  <si>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</si>
  <si>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</si>
  <si>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</si>
  <si>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</si>
  <si>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</si>
  <si>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</si>
  <si>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</si>
  <si>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</si>
  <si>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</si>
  <si>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</si>
  <si>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</si>
  <si>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</si>
  <si>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</si>
  <si>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</si>
  <si>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</si>
  <si>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</si>
  <si>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</si>
  <si>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</si>
  <si>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</si>
  <si>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</si>
  <si>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</si>
  <si>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</si>
  <si>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</si>
  <si>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</si>
  <si>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</si>
  <si>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</si>
  <si>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</si>
  <si>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</si>
  <si>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</si>
  <si>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</si>
  <si>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</si>
  <si>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</si>
  <si>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</si>
  <si>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</si>
  <si>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</si>
  <si>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</si>
  <si>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</si>
  <si>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</si>
  <si>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</si>
  <si>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</si>
  <si>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</si>
  <si>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</si>
  <si>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</si>
  <si>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</si>
  <si>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</si>
  <si>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</si>
  <si>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</si>
  <si>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</si>
  <si>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</si>
  <si>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</si>
  <si>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</si>
  <si>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</si>
  <si>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</si>
  <si>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</si>
  <si>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</si>
  <si>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</si>
  <si>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</si>
  <si>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</si>
  <si>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</si>
  <si>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</si>
  <si>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</si>
  <si>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</si>
  <si>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</si>
  <si>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</si>
  <si>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</si>
  <si>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</si>
  <si>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</si>
  <si>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</si>
  <si>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</si>
  <si>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</si>
  <si>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</si>
  <si>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</si>
  <si>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</si>
  <si>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</si>
  <si>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</si>
  <si>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</si>
  <si>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</si>
  <si>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</si>
  <si>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</si>
  <si>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</si>
  <si>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</si>
  <si>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</si>
  <si>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</si>
  <si>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</si>
  <si>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</si>
  <si>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</si>
  <si>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</si>
  <si>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</si>
  <si>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</si>
  <si>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</si>
  <si>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</si>
  <si>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</si>
  <si>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</si>
  <si>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</si>
  <si>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</si>
  <si>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</si>
  <si>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</si>
  <si>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</si>
  <si>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</si>
  <si>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</si>
  <si>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</si>
  <si>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</si>
  <si>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</si>
  <si>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</si>
  <si>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</si>
  <si>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</si>
  <si>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</si>
  <si>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</si>
  <si>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</si>
  <si>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</si>
  <si>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</si>
  <si>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</si>
  <si>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</si>
  <si>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</si>
  <si>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</si>
  <si>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</si>
  <si>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</si>
  <si>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</si>
  <si>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</si>
  <si>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</si>
  <si>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</si>
  <si>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</si>
  <si>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</si>
  <si>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</si>
  <si>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</si>
  <si>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</si>
  <si>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</si>
  <si>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</si>
  <si>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</si>
  <si>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</si>
  <si>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</si>
  <si>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</si>
  <si>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</si>
  <si>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</si>
  <si>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</si>
  <si>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</si>
  <si>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</si>
  <si>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</si>
  <si>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</si>
  <si>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</si>
  <si>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</si>
  <si>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</si>
  <si>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</si>
  <si>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</si>
  <si>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</si>
  <si>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</si>
  <si>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</si>
  <si>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</si>
  <si>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</si>
  <si>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</si>
  <si>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</si>
  <si>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</si>
  <si>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</si>
  <si>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</si>
  <si>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</si>
  <si>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</si>
  <si>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</si>
  <si>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</si>
  <si>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</si>
  <si>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</si>
  <si>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</si>
  <si>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</si>
  <si>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</si>
  <si>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</si>
  <si>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</si>
  <si>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</si>
  <si>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</si>
  <si>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</si>
  <si>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</si>
  <si>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</si>
  <si>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</si>
  <si>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</si>
  <si>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</si>
  <si>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</si>
  <si>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</si>
  <si>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</si>
  <si>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</si>
  <si>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</si>
  <si>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</si>
  <si>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</si>
  <si>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</si>
  <si>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</si>
  <si>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</si>
  <si>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</si>
  <si>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</si>
  <si>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</si>
  <si>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</si>
  <si>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</si>
  <si>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</si>
  <si>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</si>
  <si>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</si>
  <si>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</si>
  <si>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</si>
  <si>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</si>
  <si>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</si>
  <si>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</si>
  <si>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</si>
  <si>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</si>
  <si>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</si>
  <si>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</si>
  <si>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</si>
  <si>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</si>
  <si>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</si>
  <si>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</si>
  <si>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</si>
  <si>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</si>
  <si>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</si>
  <si>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</si>
  <si>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</si>
  <si>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</si>
  <si>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</si>
  <si>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</si>
  <si>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</si>
  <si>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</si>
  <si>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</si>
  <si>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</si>
  <si>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</si>
  <si>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</si>
  <si>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</si>
  <si>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</si>
  <si>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</si>
  <si>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</si>
  <si>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</si>
  <si>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</si>
  <si>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</si>
  <si>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</si>
  <si>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</si>
  <si>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</si>
  <si>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</si>
  <si>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</si>
  <si>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</si>
  <si>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</si>
  <si>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</si>
  <si>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</si>
  <si>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</si>
  <si>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</si>
  <si>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</si>
  <si>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</si>
  <si>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</si>
  <si>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</si>
  <si>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</si>
  <si>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</si>
  <si>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</si>
  <si>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</si>
  <si>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</si>
  <si>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</si>
  <si>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</si>
  <si>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</si>
  <si>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</si>
  <si>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</si>
  <si>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</si>
  <si>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</si>
  <si>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</si>
  <si>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</si>
  <si>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</si>
  <si>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</si>
  <si>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</si>
  <si>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</si>
  <si>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</si>
  <si>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</si>
  <si>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</si>
  <si>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</si>
  <si>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</si>
  <si>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</si>
  <si>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</si>
  <si>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</si>
  <si>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</si>
  <si>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</si>
  <si>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</si>
  <si>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</si>
  <si>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</si>
  <si>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</si>
  <si>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</si>
  <si>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</si>
  <si>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</si>
  <si>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</si>
  <si>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</si>
  <si>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</si>
  <si>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</si>
  <si>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</si>
  <si>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</si>
  <si>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</si>
  <si>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</si>
  <si>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</si>
  <si>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</si>
  <si>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</si>
  <si>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</si>
  <si>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</si>
  <si>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</si>
  <si>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</si>
  <si>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</si>
  <si>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</si>
  <si>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</si>
  <si>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</si>
  <si>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</si>
  <si>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</si>
  <si>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</si>
  <si>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</si>
  <si>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</si>
  <si>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</si>
  <si>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</si>
  <si>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</si>
  <si>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</si>
  <si>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</si>
  <si>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</si>
  <si>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</si>
  <si>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</si>
  <si>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</si>
  <si>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</si>
  <si>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</si>
  <si>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</si>
  <si>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</si>
  <si>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</si>
  <si>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</si>
  <si>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</si>
  <si>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</si>
  <si>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</si>
  <si>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</si>
  <si>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</si>
  <si>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</si>
  <si>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</si>
  <si>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</si>
  <si>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</si>
  <si>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</si>
  <si>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</si>
  <si>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</si>
  <si>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</si>
  <si>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</si>
  <si>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</si>
  <si>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</si>
  <si>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</si>
  <si>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</si>
  <si>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</si>
  <si>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</si>
  <si>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</si>
  <si>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</si>
  <si>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</si>
  <si>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</si>
  <si>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</si>
  <si>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</si>
  <si>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</si>
  <si>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</si>
  <si>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</si>
  <si>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</si>
  <si>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</si>
  <si>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</si>
  <si>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</si>
  <si>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</si>
  <si>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</si>
  <si>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</si>
  <si>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</si>
  <si>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</si>
  <si>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</si>
  <si>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</si>
  <si>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</si>
  <si>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</si>
  <si>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</si>
  <si>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</si>
  <si>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</si>
  <si>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</si>
  <si>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</si>
  <si>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</si>
  <si>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</si>
  <si>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</si>
  <si>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</si>
  <si>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</si>
  <si>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</si>
  <si>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</si>
  <si>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</si>
  <si>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</si>
  <si>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</si>
  <si>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</si>
  <si>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</si>
  <si>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</si>
  <si>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</si>
  <si>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</si>
  <si>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</si>
  <si>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</si>
  <si>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</si>
  <si>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</si>
  <si>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</si>
  <si>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</si>
  <si>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</si>
  <si>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</si>
  <si>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</si>
  <si>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</si>
  <si>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</si>
  <si>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</si>
  <si>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</si>
  <si>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</si>
  <si>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</si>
  <si>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</si>
  <si>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</si>
  <si>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</si>
  <si>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</si>
  <si>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</si>
  <si>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</si>
  <si>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</si>
  <si>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</si>
  <si>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</si>
  <si>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</si>
  <si>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</si>
  <si>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</si>
  <si>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</si>
  <si>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</si>
  <si>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</si>
  <si>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</si>
  <si>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</si>
  <si>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</si>
  <si>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</si>
  <si>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</si>
  <si>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</si>
  <si>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</si>
  <si>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</si>
  <si>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</si>
  <si>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</si>
  <si>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</si>
  <si>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</si>
  <si>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</si>
  <si>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</si>
  <si>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</si>
  <si>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</si>
  <si>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</si>
  <si>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</si>
  <si>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</si>
  <si>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</si>
  <si>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</si>
  <si>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</si>
  <si>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</si>
  <si>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</si>
  <si>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</si>
  <si>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</si>
  <si>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</si>
  <si>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</si>
  <si>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</si>
  <si>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</si>
  <si>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</si>
  <si>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</si>
  <si>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</si>
  <si>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</si>
  <si>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</si>
  <si>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</si>
  <si>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</si>
  <si>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</si>
  <si>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</si>
  <si>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</si>
  <si>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</si>
  <si>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</si>
  <si>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</si>
  <si>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</si>
  <si>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</si>
  <si>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</si>
  <si>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</si>
  <si>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</si>
  <si>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</si>
  <si>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</si>
  <si>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</si>
  <si>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</si>
  <si>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</si>
  <si>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</si>
  <si>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</si>
  <si>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</si>
  <si>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</si>
  <si>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</si>
  <si>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</si>
  <si>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</si>
  <si>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</si>
  <si>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</si>
  <si>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</si>
  <si>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</si>
  <si>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</si>
  <si>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</si>
  <si>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</si>
  <si>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</si>
  <si>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</si>
  <si>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</si>
  <si>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</si>
  <si>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</si>
  <si>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</si>
  <si>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</si>
  <si>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</si>
  <si>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</si>
  <si>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</si>
  <si>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</si>
  <si>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</si>
  <si>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</si>
  <si>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</si>
  <si>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</si>
  <si>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</si>
  <si>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</si>
  <si>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</si>
  <si>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</si>
  <si>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</si>
  <si>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</si>
  <si>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</si>
  <si>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</si>
  <si>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</si>
  <si>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</si>
  <si>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</si>
  <si>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</si>
  <si>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</si>
  <si>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</si>
  <si>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</si>
  <si>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</si>
  <si>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</si>
  <si>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</si>
  <si>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</si>
  <si>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</si>
  <si>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</si>
  <si>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</si>
  <si>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</si>
  <si>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</si>
  <si>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</si>
  <si>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</si>
  <si>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</si>
  <si>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</si>
  <si>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</si>
  <si>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</si>
  <si>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</si>
  <si>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</si>
  <si>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</si>
  <si>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</si>
  <si>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</si>
  <si>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</si>
  <si>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</si>
  <si>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</si>
  <si>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</si>
  <si>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</si>
  <si>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</si>
  <si>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</si>
  <si>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</si>
  <si>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</si>
  <si>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</si>
  <si>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</si>
  <si>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</si>
  <si>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</si>
  <si>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</si>
  <si>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</si>
  <si>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</si>
  <si>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</si>
  <si>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</si>
  <si>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</si>
  <si>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</si>
  <si>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</si>
  <si>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</si>
  <si>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</si>
  <si>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</si>
  <si>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</si>
  <si>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</si>
  <si>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</si>
  <si>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</si>
  <si>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</si>
  <si>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</si>
  <si>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</si>
  <si>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</si>
  <si>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</si>
  <si>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</si>
  <si>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</si>
  <si>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</si>
  <si>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</si>
  <si>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</si>
  <si>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</si>
  <si>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</si>
  <si>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</si>
  <si>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</si>
  <si>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</si>
  <si>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</si>
  <si>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</si>
  <si>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</si>
  <si>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</si>
  <si>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</si>
  <si>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</si>
  <si>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</si>
  <si>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</si>
  <si>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</si>
  <si>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</si>
  <si>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</si>
  <si>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</si>
  <si>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</si>
  <si>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</si>
  <si>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</si>
  <si>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</si>
  <si>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</si>
  <si>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</si>
  <si>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</si>
  <si>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</si>
  <si>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</si>
  <si>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</si>
  <si>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</si>
  <si>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</si>
  <si>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</si>
  <si>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</si>
  <si>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</si>
  <si>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</si>
  <si>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</si>
  <si>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</si>
  <si>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</si>
  <si>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</si>
  <si>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</si>
  <si>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</si>
  <si>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</si>
  <si>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</si>
  <si>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</si>
  <si>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</si>
  <si>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</si>
  <si>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</si>
  <si>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</si>
  <si>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</si>
  <si>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</si>
  <si>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</si>
  <si>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</si>
  <si>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</si>
  <si>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</si>
  <si>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</si>
  <si>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</si>
  <si>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</si>
  <si>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</si>
  <si>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</si>
  <si>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</si>
  <si>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</si>
  <si>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</si>
  <si>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</si>
  <si>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</si>
  <si>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</si>
  <si>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</si>
  <si>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</si>
  <si>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</si>
  <si>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</si>
  <si>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</si>
  <si>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</si>
  <si>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</si>
  <si>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</si>
  <si>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</si>
  <si>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</si>
  <si>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</si>
  <si>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</si>
  <si>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</si>
  <si>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</si>
  <si>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</si>
  <si>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</si>
  <si>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</si>
  <si>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</si>
  <si>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</si>
  <si>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</si>
  <si>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</si>
  <si>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</si>
  <si>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</si>
  <si>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</si>
  <si>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</si>
  <si>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</si>
  <si>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</si>
  <si>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</si>
  <si>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</si>
  <si>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</si>
  <si>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</si>
  <si>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</si>
  <si>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</si>
  <si>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</si>
  <si>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</si>
  <si>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</si>
  <si>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</si>
  <si>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</si>
  <si>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</si>
  <si>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</si>
  <si>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</si>
  <si>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</si>
  <si>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</si>
  <si>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</si>
  <si>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</si>
  <si>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</si>
  <si>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</si>
  <si>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</si>
  <si>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</si>
  <si>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</si>
  <si>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</si>
  <si>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</si>
  <si>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</si>
  <si>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</si>
  <si>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</si>
  <si>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</si>
  <si>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</si>
  <si>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</si>
  <si>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</si>
  <si>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</si>
  <si>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</si>
  <si>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</si>
  <si>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</si>
  <si>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</si>
  <si>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</si>
  <si>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</si>
  <si>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</si>
  <si>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</si>
  <si>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</si>
  <si>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</si>
  <si>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</si>
  <si>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</si>
  <si>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</si>
  <si>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</si>
  <si>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</si>
  <si>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</si>
  <si>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</si>
  <si>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</si>
  <si>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</si>
  <si>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</si>
  <si>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</si>
  <si>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</si>
  <si>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</si>
  <si>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</si>
  <si>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</si>
  <si>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</si>
  <si>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</si>
  <si>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</si>
  <si>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</si>
  <si>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</si>
  <si>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</si>
  <si>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</si>
  <si>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</si>
  <si>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</si>
  <si>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</si>
  <si>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</si>
  <si>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</si>
  <si>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</si>
  <si>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</si>
  <si>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</si>
  <si>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</si>
  <si>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</si>
  <si>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</si>
  <si>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</si>
  <si>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</si>
  <si>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</si>
  <si>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</si>
  <si>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</si>
  <si>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</si>
  <si>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</si>
  <si>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</si>
  <si>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</si>
  <si>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</si>
  <si>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</si>
  <si>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</si>
  <si>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</si>
  <si>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</si>
  <si>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</si>
  <si>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</si>
  <si>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</si>
  <si>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</si>
  <si>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</si>
  <si>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</si>
  <si>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</si>
  <si>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</si>
  <si>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</si>
  <si>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</si>
  <si>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</si>
  <si>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</si>
  <si>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</si>
  <si>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</si>
  <si>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</si>
  <si>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</si>
  <si>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</si>
  <si>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</si>
  <si>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</si>
  <si>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</si>
  <si>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</si>
  <si>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</si>
  <si>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</si>
  <si>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</si>
  <si>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</si>
  <si>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</si>
  <si>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</si>
  <si>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</si>
  <si>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</si>
  <si>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</si>
  <si>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</si>
  <si>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</si>
  <si>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</si>
  <si>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</si>
  <si>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</si>
  <si>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</si>
  <si>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</si>
  <si>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</si>
  <si>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</si>
  <si>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</si>
  <si>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</si>
  <si>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</si>
  <si>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</si>
  <si>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</si>
  <si>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</si>
  <si>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</si>
  <si>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</si>
  <si>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</si>
  <si>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</si>
  <si>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</si>
  <si>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</si>
  <si>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</si>
  <si>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</si>
  <si>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</si>
  <si>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</si>
  <si>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</si>
  <si>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</si>
  <si>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</si>
  <si>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</si>
  <si>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</si>
  <si>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</si>
  <si>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</si>
  <si>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</si>
  <si>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</si>
  <si>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</si>
  <si>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</si>
  <si>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</si>
  <si>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</si>
  <si>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</si>
  <si>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</si>
  <si>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</si>
  <si>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</si>
  <si>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</si>
  <si>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</si>
  <si>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</si>
  <si>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</si>
  <si>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</si>
  <si>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</si>
  <si>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</si>
  <si>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</si>
  <si>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</si>
  <si>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</si>
  <si>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</si>
  <si>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</si>
  <si>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</si>
  <si>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</si>
  <si>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</si>
  <si>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</si>
  <si>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</si>
  <si>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</si>
  <si>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</si>
  <si>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</si>
  <si>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</si>
  <si>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</si>
  <si>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</si>
  <si>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</si>
  <si>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</si>
  <si>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</si>
  <si>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</si>
  <si>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</si>
  <si>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</si>
  <si>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</si>
  <si>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</si>
  <si>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</si>
  <si>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</si>
  <si>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</si>
  <si>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</si>
  <si>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</si>
  <si>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</si>
  <si>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</si>
  <si>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</si>
  <si>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</si>
  <si>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</si>
  <si>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</si>
  <si>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</si>
  <si>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</si>
  <si>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</si>
  <si>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</si>
  <si>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</si>
  <si>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</si>
  <si>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</si>
  <si>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</si>
  <si>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</si>
  <si>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</si>
  <si>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</si>
  <si>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</si>
  <si>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</si>
  <si>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</si>
  <si>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</si>
  <si>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</si>
  <si>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</si>
  <si>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</si>
  <si>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</si>
  <si>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</si>
  <si>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</si>
  <si>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</si>
  <si>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</si>
  <si>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</si>
  <si>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</si>
  <si>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</si>
  <si>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</si>
  <si>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</si>
  <si>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</si>
  <si>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</si>
  <si>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</si>
  <si>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</si>
  <si>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</si>
  <si>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</si>
  <si>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</si>
  <si>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</si>
  <si>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</si>
  <si>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</si>
  <si>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</si>
  <si>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</si>
  <si>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</si>
  <si>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</si>
  <si>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</si>
  <si>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</si>
  <si>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</si>
  <si>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</si>
  <si>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</si>
  <si>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</si>
  <si>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</si>
  <si>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</si>
  <si>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</si>
  <si>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</si>
  <si>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</si>
  <si>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</si>
  <si>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</si>
  <si>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</si>
  <si>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</si>
  <si>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</si>
  <si>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</si>
  <si>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</si>
  <si>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</si>
  <si>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</si>
  <si>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</si>
  <si>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</si>
  <si>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</si>
  <si>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</si>
  <si>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</si>
  <si>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</si>
  <si>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</si>
  <si>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</si>
  <si>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</si>
  <si>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</si>
  <si>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</si>
  <si>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</si>
  <si>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</si>
  <si>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</si>
  <si>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</si>
  <si>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</si>
  <si>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</si>
  <si>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</si>
  <si>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</si>
  <si>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</si>
  <si>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</si>
  <si>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</si>
  <si>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</si>
  <si>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</si>
  <si>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</si>
  <si>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</si>
  <si>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</si>
  <si>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</si>
  <si>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</si>
  <si>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</si>
  <si>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</si>
  <si>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</si>
  <si>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</si>
  <si>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</si>
  <si>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</si>
  <si>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</si>
  <si>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</si>
  <si>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</si>
  <si>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</si>
  <si>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</si>
  <si>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</si>
  <si>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</si>
  <si>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</si>
  <si>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</si>
  <si>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</si>
  <si>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</si>
  <si>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</si>
  <si>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</si>
  <si>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</si>
  <si>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</si>
  <si>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</si>
  <si>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</si>
  <si>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</si>
  <si>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</si>
  <si>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</si>
  <si>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</si>
  <si>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</si>
  <si>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</si>
  <si>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</si>
  <si>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</si>
  <si>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</si>
  <si>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</si>
  <si>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</si>
  <si>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</si>
  <si>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</si>
  <si>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</si>
  <si>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</si>
  <si>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</si>
  <si>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</si>
  <si>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</si>
  <si>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</si>
  <si>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</si>
  <si>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</si>
  <si>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</si>
  <si>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</si>
  <si>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</si>
  <si>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</si>
  <si>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</si>
  <si>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</si>
  <si>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</si>
  <si>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</si>
  <si>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</si>
  <si>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</si>
  <si>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</si>
  <si>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</si>
  <si>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</si>
  <si>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</si>
  <si>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</si>
  <si>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</si>
  <si>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</si>
  <si>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</si>
  <si>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</si>
  <si>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</si>
  <si>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</si>
  <si>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</si>
  <si>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</si>
  <si>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</si>
  <si>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</si>
  <si>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</si>
  <si>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</si>
  <si>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</si>
  <si>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</si>
  <si>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</si>
  <si>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</si>
  <si>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</si>
  <si>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</si>
  <si>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</si>
  <si>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</si>
  <si>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</si>
  <si>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</si>
  <si>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</si>
  <si>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</si>
  <si>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</si>
  <si>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</si>
  <si>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</si>
  <si>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</si>
  <si>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</si>
  <si>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</si>
  <si>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</si>
  <si>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</si>
  <si>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</si>
  <si>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</si>
  <si>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</si>
  <si>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</si>
  <si>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</si>
  <si>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</si>
  <si>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</si>
  <si>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</si>
  <si>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</si>
  <si>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</si>
  <si>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</si>
  <si>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</si>
  <si>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</si>
  <si>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</si>
  <si>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</si>
  <si>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</si>
  <si>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</si>
  <si>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</si>
  <si>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</si>
  <si>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</si>
  <si>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</si>
  <si>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</si>
  <si>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</si>
  <si>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</si>
  <si>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</si>
  <si>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</si>
  <si>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</si>
  <si>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</si>
  <si>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</si>
  <si>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</si>
  <si>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</si>
  <si>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</si>
  <si>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</si>
  <si>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</si>
  <si>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</si>
  <si>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</si>
  <si>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</si>
  <si>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</si>
  <si>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</si>
  <si>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</si>
  <si>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</si>
  <si>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</si>
  <si>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</si>
  <si>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</si>
  <si>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</si>
  <si>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</si>
  <si>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</si>
  <si>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</si>
  <si>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</si>
  <si>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</si>
  <si>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</si>
  <si>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</si>
  <si>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</si>
  <si>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</si>
  <si>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</si>
  <si>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</si>
  <si>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</si>
  <si>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</si>
  <si>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</si>
  <si>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</si>
  <si>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</si>
  <si>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</si>
  <si>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</si>
  <si>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</si>
  <si>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</si>
  <si>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</si>
  <si>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</si>
  <si>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</si>
  <si>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</si>
  <si>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</si>
  <si>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</si>
  <si>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</si>
  <si>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</si>
  <si>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</si>
  <si>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</si>
  <si>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</si>
  <si>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</si>
  <si>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</si>
  <si>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</si>
  <si>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</si>
  <si>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</si>
  <si>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</si>
  <si>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</si>
  <si>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</si>
  <si>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</si>
  <si>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</si>
  <si>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</si>
  <si>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</si>
  <si>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</si>
  <si>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</si>
  <si>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</si>
  <si>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</si>
  <si>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</si>
  <si>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</si>
  <si>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</si>
  <si>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</si>
  <si>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</si>
  <si>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</si>
  <si>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</si>
  <si>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</si>
  <si>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</si>
  <si>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</si>
  <si>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</si>
  <si>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</si>
  <si>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</si>
  <si>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</si>
  <si>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</si>
  <si>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</si>
  <si>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</si>
  <si>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</si>
  <si>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</si>
  <si>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</si>
  <si>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</si>
  <si>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</si>
  <si>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</si>
  <si>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</si>
  <si>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</si>
  <si>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</si>
  <si>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</si>
  <si>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</si>
  <si>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</si>
  <si>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</si>
  <si>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</si>
  <si>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</si>
  <si>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</si>
  <si>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</si>
  <si>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</si>
  <si>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</si>
  <si>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</si>
  <si>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</si>
  <si>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</si>
  <si>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</si>
  <si>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</si>
  <si>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</si>
  <si>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</si>
  <si>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</si>
  <si>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</si>
  <si>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</si>
  <si>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</si>
  <si>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</si>
  <si>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</si>
  <si>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</si>
  <si>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</si>
  <si>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</si>
  <si>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</si>
  <si>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</si>
  <si>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</si>
  <si>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</si>
  <si>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</si>
  <si>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</si>
  <si>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</si>
  <si>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</si>
  <si>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</si>
  <si>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</si>
  <si>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</si>
  <si>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</si>
  <si>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</si>
  <si>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</si>
  <si>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</si>
  <si>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</si>
  <si>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</si>
  <si>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</si>
  <si>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</si>
  <si>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</si>
  <si>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</si>
  <si>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</si>
  <si>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</si>
  <si>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</si>
  <si>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</si>
  <si>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</si>
  <si>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</si>
  <si>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</si>
  <si>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</si>
  <si>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</si>
  <si>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</si>
  <si>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</si>
  <si>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</si>
  <si>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</si>
  <si>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</si>
  <si>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</si>
  <si>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</si>
  <si>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</si>
  <si>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</si>
  <si>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</si>
  <si>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</si>
  <si>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</si>
  <si>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</si>
  <si>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</si>
  <si>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</si>
  <si>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</si>
  <si>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</si>
  <si>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</si>
  <si>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</si>
  <si>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</si>
  <si>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</si>
  <si>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</si>
  <si>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</si>
  <si>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</si>
  <si>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</si>
  <si>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</si>
  <si>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</si>
  <si>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</si>
  <si>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</si>
  <si>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</si>
  <si>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</si>
  <si>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</si>
  <si>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</si>
  <si>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</si>
  <si>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</si>
  <si>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</si>
  <si>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</si>
  <si>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</si>
  <si>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</si>
  <si>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</si>
  <si>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</si>
  <si>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</si>
  <si>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</si>
  <si>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</si>
  <si>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</si>
  <si>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</si>
  <si>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</si>
  <si>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</si>
  <si>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</si>
  <si>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</si>
  <si>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</si>
  <si>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</si>
  <si>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</si>
  <si>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</si>
  <si>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</si>
  <si>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</si>
  <si>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</si>
  <si>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</si>
  <si>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</si>
  <si>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</si>
  <si>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</si>
  <si>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</si>
  <si>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</si>
  <si>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</si>
  <si>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</si>
  <si>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</si>
  <si>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</si>
  <si>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</si>
  <si>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</si>
  <si>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</si>
  <si>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</si>
  <si>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</si>
  <si>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</si>
  <si>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</si>
  <si>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</si>
  <si>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</si>
  <si>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</si>
  <si>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</si>
  <si>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</si>
  <si>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</si>
  <si>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</si>
  <si>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</si>
  <si>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</si>
  <si>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</si>
  <si>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</si>
  <si>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</si>
  <si>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</si>
  <si>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</si>
  <si>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</si>
  <si>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</si>
  <si>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</si>
  <si>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</si>
  <si>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</si>
  <si>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</si>
  <si>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</si>
  <si>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</si>
  <si>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</si>
  <si>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</si>
  <si>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</si>
  <si>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</si>
  <si>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</si>
  <si>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</si>
  <si>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</si>
  <si>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</si>
  <si>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</si>
  <si>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</si>
  <si>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</si>
  <si>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</si>
  <si>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</si>
  <si>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</si>
  <si>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</si>
  <si>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</si>
  <si>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</si>
  <si>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</si>
  <si>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</si>
  <si>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</si>
  <si>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</si>
  <si>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</si>
  <si>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</si>
  <si>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</si>
  <si>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</si>
  <si>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</si>
  <si>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</si>
  <si>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</si>
  <si>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</si>
  <si>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</si>
  <si>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</si>
  <si>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</si>
  <si>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</si>
  <si>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</si>
  <si>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</si>
  <si>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</si>
  <si>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</si>
  <si>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</si>
  <si>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</si>
  <si>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</si>
  <si>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</si>
  <si>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</si>
  <si>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</si>
  <si>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</si>
  <si>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</si>
  <si>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</si>
  <si>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</si>
  <si>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</si>
  <si>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</si>
  <si>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</si>
  <si>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</si>
  <si>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</si>
  <si>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</si>
  <si>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</si>
  <si>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</si>
  <si>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</si>
  <si>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</si>
  <si>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</si>
  <si>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</si>
  <si>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</si>
  <si>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</si>
  <si>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</si>
  <si>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</si>
  <si>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</si>
  <si>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</si>
  <si>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</si>
  <si>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</si>
  <si>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</si>
  <si>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</si>
  <si>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</si>
  <si>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</si>
  <si>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</si>
  <si>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</si>
  <si>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</si>
  <si>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</si>
  <si>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</si>
  <si>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</si>
  <si>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</si>
  <si>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</si>
  <si>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</si>
  <si>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</si>
  <si>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</si>
  <si>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</si>
  <si>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</si>
  <si>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</si>
  <si>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</si>
  <si>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</si>
  <si>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</si>
  <si>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</si>
  <si>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</si>
  <si>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</si>
  <si>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</si>
  <si>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</si>
  <si>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</si>
  <si>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</si>
  <si>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</si>
  <si>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</si>
  <si>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</si>
  <si>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</si>
  <si>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</si>
  <si>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</si>
  <si>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</si>
  <si>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</si>
  <si>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</si>
  <si>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</si>
  <si>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</si>
  <si>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</si>
  <si>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</si>
  <si>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</si>
  <si>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</si>
  <si>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</si>
  <si>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</si>
  <si>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</si>
  <si>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</si>
  <si>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</si>
  <si>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</si>
  <si>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</si>
  <si>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</si>
  <si>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</si>
  <si>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</si>
  <si>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</si>
  <si>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</si>
  <si>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</si>
  <si>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</si>
  <si>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</si>
  <si>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</si>
  <si>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</si>
  <si>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</si>
  <si>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</si>
  <si>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</si>
  <si>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</si>
  <si>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</si>
  <si>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</si>
  <si>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</si>
  <si>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</si>
  <si>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</si>
  <si>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</si>
  <si>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</si>
  <si>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</si>
  <si>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</si>
  <si>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</si>
  <si>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</si>
  <si>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</si>
  <si>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</si>
  <si>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</si>
  <si>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</si>
  <si>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</si>
  <si>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</si>
  <si>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</si>
  <si>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</si>
  <si>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</si>
  <si>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</si>
  <si>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</si>
  <si>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</si>
  <si>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</si>
  <si>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</si>
  <si>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</si>
  <si>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</si>
  <si>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</si>
  <si>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</si>
  <si>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</si>
  <si>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</si>
  <si>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</si>
  <si>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</si>
  <si>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</si>
  <si>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</si>
  <si>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</si>
  <si>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</si>
  <si>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</si>
  <si>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</si>
  <si>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</si>
  <si>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</si>
  <si>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</si>
  <si>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</si>
  <si>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</si>
  <si>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</si>
  <si>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</si>
  <si>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</si>
  <si>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</si>
  <si>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</si>
  <si>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</si>
  <si>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</si>
  <si>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</si>
  <si>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</si>
  <si>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</si>
  <si>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</si>
  <si>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</si>
  <si>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</si>
  <si>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</si>
  <si>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</si>
  <si>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</si>
  <si>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</si>
  <si>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</si>
  <si>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</si>
  <si>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</si>
  <si>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</si>
  <si>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</si>
  <si>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</si>
  <si>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</si>
  <si>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</si>
  <si>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</si>
  <si>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</si>
  <si>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</si>
  <si>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</si>
  <si>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</si>
  <si>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</si>
  <si>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</si>
  <si>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</si>
  <si>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</si>
  <si>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</si>
  <si>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</si>
  <si>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</si>
  <si>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</si>
  <si>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</si>
  <si>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</si>
  <si>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</si>
  <si>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</si>
  <si>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</si>
  <si>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</si>
  <si>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</si>
  <si>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</si>
  <si>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</si>
  <si>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</si>
  <si>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</si>
  <si>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</si>
  <si>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</si>
  <si>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</si>
  <si>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</si>
  <si>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</si>
  <si>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</si>
  <si>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</si>
  <si>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</si>
  <si>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</si>
  <si>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</si>
  <si>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</si>
  <si>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</si>
  <si>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</si>
  <si>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</si>
  <si>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</si>
  <si>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</si>
  <si>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</si>
  <si>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</si>
  <si>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</si>
  <si>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</si>
  <si>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</si>
  <si>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</si>
  <si>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</si>
  <si>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</si>
  <si>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</si>
  <si>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</si>
  <si>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</si>
  <si>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</si>
  <si>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</si>
  <si>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</si>
  <si>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</si>
  <si>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</si>
  <si>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</si>
  <si>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</si>
  <si>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</si>
  <si>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</si>
  <si>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</si>
  <si>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</si>
  <si>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</si>
  <si>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</si>
  <si>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</si>
  <si>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</si>
  <si>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</si>
  <si>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</si>
  <si>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</si>
  <si>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</si>
  <si>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</si>
  <si>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</si>
  <si>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</si>
  <si>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</si>
  <si>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</si>
  <si>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</si>
  <si>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</si>
  <si>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</si>
  <si>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</si>
  <si>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</si>
  <si>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</si>
  <si>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</si>
  <si>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</si>
  <si>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</si>
  <si>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</si>
  <si>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</si>
  <si>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</si>
  <si>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</si>
  <si>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</si>
  <si>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</si>
  <si>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</si>
  <si>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</si>
  <si>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</si>
  <si>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</si>
  <si>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</si>
  <si>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</si>
  <si>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</si>
  <si>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</si>
  <si>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</si>
  <si>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</si>
  <si>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</si>
  <si>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</si>
  <si>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</si>
  <si>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</si>
  <si>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</si>
  <si>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</si>
  <si>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</si>
  <si>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</si>
  <si>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</si>
  <si>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</si>
  <si>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</si>
  <si>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</si>
  <si>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</si>
  <si>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</si>
  <si>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</si>
  <si>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</si>
  <si>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</si>
  <si>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</si>
  <si>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</si>
  <si>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</si>
  <si>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</si>
  <si>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</si>
  <si>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</si>
  <si>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</si>
  <si>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</si>
  <si>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</si>
  <si>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</si>
  <si>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</si>
  <si>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</si>
  <si>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</si>
  <si>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</si>
  <si>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</si>
  <si>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</si>
  <si>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</si>
  <si>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</si>
  <si>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</si>
  <si>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</si>
  <si>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</si>
  <si>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</si>
  <si>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</si>
  <si>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</si>
  <si>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</si>
  <si>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</si>
  <si>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</si>
  <si>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</si>
  <si>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</si>
  <si>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</si>
  <si>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</si>
  <si>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</si>
  <si>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</si>
  <si>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</si>
  <si>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</si>
  <si>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</si>
  <si>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</si>
  <si>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</si>
  <si>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</si>
  <si>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</si>
  <si>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</si>
  <si>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</si>
  <si>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</si>
  <si>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</si>
  <si>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</si>
  <si>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</si>
  <si>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</si>
  <si>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</si>
  <si>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</si>
  <si>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</si>
  <si>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</si>
  <si>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</si>
  <si>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</si>
  <si>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</si>
  <si>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</si>
  <si>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</si>
  <si>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</si>
  <si>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</si>
  <si>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</si>
  <si>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</si>
  <si>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</si>
  <si>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</si>
  <si>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</si>
  <si>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</si>
  <si>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</si>
  <si>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</si>
  <si>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</si>
  <si>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</si>
  <si>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</si>
  <si>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</si>
  <si>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</si>
  <si>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</si>
  <si>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</si>
  <si>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</si>
  <si>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</si>
  <si>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</si>
  <si>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</si>
  <si>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</si>
  <si>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</si>
  <si>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</si>
  <si>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</si>
  <si>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</si>
  <si>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</si>
  <si>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</si>
  <si>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</si>
  <si>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</si>
  <si>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</si>
  <si>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</si>
  <si>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</si>
  <si>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</si>
  <si>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</si>
  <si>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</si>
  <si>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</si>
  <si>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</si>
  <si>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</si>
  <si>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</si>
  <si>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</si>
  <si>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</si>
  <si>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</si>
  <si>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</si>
  <si>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</si>
  <si>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</si>
  <si>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</si>
  <si>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</si>
  <si>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</si>
  <si>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</si>
  <si>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</si>
  <si>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</si>
  <si>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</si>
  <si>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</si>
  <si>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</si>
  <si>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</si>
  <si>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</si>
  <si>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</si>
  <si>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</si>
  <si>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</si>
  <si>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</si>
  <si>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</si>
  <si>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</si>
  <si>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</si>
  <si>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</si>
  <si>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</si>
  <si>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</si>
  <si>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</si>
  <si>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</si>
  <si>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</si>
  <si>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</si>
  <si>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</si>
  <si>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</si>
  <si>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</si>
  <si>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</si>
  <si>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</si>
  <si>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</si>
  <si>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</si>
  <si>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</si>
  <si>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</si>
  <si>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</si>
  <si>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</si>
  <si>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</si>
  <si>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</si>
  <si>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</si>
  <si>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</si>
  <si>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</si>
  <si>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</si>
  <si>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</si>
  <si>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</si>
  <si>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</si>
  <si>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</si>
  <si>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</si>
  <si>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</si>
  <si>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</si>
  <si>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</si>
  <si>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</si>
  <si>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</si>
  <si>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</si>
  <si>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</si>
  <si>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</si>
  <si>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</si>
  <si>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</si>
  <si>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</si>
  <si>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</si>
  <si>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</si>
  <si>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</si>
  <si>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</si>
  <si>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</si>
  <si>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</si>
  <si>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</si>
  <si>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</si>
  <si>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</si>
  <si>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</si>
  <si>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</si>
  <si>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</si>
  <si>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</si>
  <si>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</si>
  <si>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</si>
  <si>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</si>
  <si>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</si>
  <si>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</si>
  <si>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</si>
  <si>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</si>
  <si>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</si>
  <si>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</si>
  <si>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</si>
  <si>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</si>
  <si>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</si>
  <si>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</si>
  <si>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</si>
  <si>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</si>
  <si>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</si>
  <si>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</si>
  <si>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</si>
  <si>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</si>
  <si>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</si>
  <si>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</si>
  <si>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</si>
  <si>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</si>
  <si>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</si>
  <si>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</si>
  <si>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</si>
  <si>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</si>
  <si>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</si>
  <si>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</si>
  <si>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</si>
  <si>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</si>
  <si>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</si>
  <si>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</si>
  <si>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</si>
  <si>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</si>
  <si>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</si>
  <si>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</si>
  <si>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</si>
  <si>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</si>
  <si>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</si>
  <si>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</si>
  <si>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</si>
  <si>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</si>
  <si>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</si>
  <si>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</si>
  <si>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</si>
  <si>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</si>
  <si>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</si>
  <si>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</si>
  <si>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</si>
  <si>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</si>
  <si>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</si>
  <si>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</si>
  <si>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</si>
  <si>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</si>
  <si>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</si>
  <si>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</si>
  <si>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</si>
  <si>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</si>
  <si>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</si>
  <si>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</si>
  <si>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</si>
  <si>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</si>
  <si>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</si>
  <si>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</si>
  <si>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</si>
  <si>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</si>
  <si>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</si>
  <si>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</si>
  <si>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</si>
  <si>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</si>
  <si>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</si>
  <si>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</si>
  <si>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</si>
  <si>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</si>
  <si>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</si>
  <si>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</si>
  <si>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</si>
  <si>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</si>
  <si>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</si>
  <si>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</si>
  <si>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</si>
  <si>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</si>
  <si>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</si>
  <si>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</si>
  <si>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</si>
  <si>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</si>
  <si>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</si>
  <si>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</si>
  <si>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</si>
  <si>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</si>
  <si>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</si>
  <si>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</si>
  <si>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</si>
  <si>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</si>
  <si>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</si>
  <si>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</si>
  <si>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</si>
  <si>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</si>
  <si>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</si>
  <si>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</si>
  <si>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</si>
  <si>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</si>
  <si>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</si>
  <si>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</si>
  <si>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</si>
  <si>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</si>
  <si>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</si>
  <si>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</si>
  <si>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</si>
  <si>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</si>
  <si>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</si>
  <si>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</si>
  <si>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</si>
  <si>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</si>
  <si>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</si>
  <si>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</si>
  <si>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</si>
  <si>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</si>
  <si>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</si>
  <si>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</si>
  <si>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</si>
  <si>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</si>
  <si>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</si>
  <si>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</si>
  <si>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</si>
  <si>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</si>
  <si>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</si>
  <si>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</si>
  <si>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</si>
  <si>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</si>
  <si>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</si>
  <si>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</si>
  <si>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</si>
  <si>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</si>
  <si>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</si>
  <si>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</si>
  <si>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</si>
  <si>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</si>
  <si>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</si>
  <si>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</si>
  <si>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</si>
  <si>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</si>
  <si>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</si>
  <si>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</si>
  <si>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</si>
  <si>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</si>
  <si>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</si>
  <si>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</si>
  <si>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</si>
  <si>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</si>
  <si>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</si>
  <si>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</si>
  <si>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</si>
  <si>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</si>
  <si>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</si>
  <si>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</si>
  <si>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</si>
  <si>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</si>
  <si>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</si>
  <si>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</si>
  <si>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</si>
  <si>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</si>
  <si>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</si>
  <si>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</si>
  <si>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</si>
  <si>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</si>
  <si>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</si>
  <si>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</si>
  <si>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</si>
  <si>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</si>
  <si>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</si>
  <si>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</si>
  <si>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</si>
  <si>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</si>
  <si>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</si>
  <si>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</si>
  <si>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</si>
  <si>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</si>
  <si>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</si>
  <si>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</si>
  <si>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</si>
  <si>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</si>
  <si>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</si>
  <si>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</si>
  <si>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</si>
  <si>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</si>
  <si>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</si>
  <si>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</si>
  <si>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</si>
  <si>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</si>
  <si>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</si>
  <si>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</si>
  <si>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</si>
  <si>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</si>
  <si>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</si>
  <si>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</si>
  <si>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</si>
  <si>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</si>
  <si>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</si>
  <si>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</si>
  <si>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</si>
  <si>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</si>
  <si>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</si>
  <si>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</si>
  <si>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</si>
  <si>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</si>
  <si>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</si>
  <si>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</si>
  <si>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</si>
  <si>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</si>
  <si>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</si>
  <si>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</si>
  <si>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</si>
  <si>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</si>
  <si>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</si>
  <si>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</si>
  <si>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</si>
  <si>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</si>
  <si>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</si>
  <si>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</si>
  <si>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</si>
  <si>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</si>
  <si>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</si>
  <si>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</si>
  <si>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</si>
  <si>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</si>
  <si>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</si>
  <si>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</si>
  <si>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</si>
  <si>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</si>
  <si>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</si>
  <si>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</si>
  <si>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</si>
  <si>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</si>
  <si>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</si>
  <si>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</si>
  <si>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</si>
  <si>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</si>
  <si>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</si>
  <si>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</si>
  <si>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</si>
  <si>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</si>
  <si>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</si>
  <si>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</si>
  <si>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</si>
  <si>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</si>
  <si>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</si>
  <si>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</si>
  <si>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</si>
  <si>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</si>
  <si>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</si>
  <si>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</si>
  <si>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</si>
  <si>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</si>
  <si>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</si>
  <si>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</si>
  <si>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</si>
  <si>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</si>
  <si>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</si>
  <si>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</si>
  <si>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</si>
  <si>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</si>
  <si>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</si>
  <si>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</si>
  <si>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</si>
  <si>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</si>
  <si>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</si>
  <si>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</si>
  <si>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</si>
  <si>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</si>
  <si>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</si>
  <si>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</si>
  <si>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</si>
  <si>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</si>
  <si>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</si>
  <si>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</si>
  <si>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</si>
  <si>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</si>
  <si>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</si>
  <si>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</si>
  <si>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</si>
  <si>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</si>
  <si>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</si>
  <si>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</si>
  <si>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</si>
  <si>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</si>
  <si>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</si>
  <si>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</si>
  <si>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</si>
  <si>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</si>
  <si>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</si>
  <si>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</si>
  <si>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</si>
  <si>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</si>
  <si>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</si>
  <si>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</si>
  <si>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</si>
  <si>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</si>
  <si>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</si>
  <si>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</si>
  <si>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</si>
  <si>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</si>
  <si>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</si>
  <si>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</si>
  <si>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</si>
  <si>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</si>
  <si>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</si>
  <si>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</si>
  <si>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</si>
  <si>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</si>
  <si>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</si>
  <si>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</si>
  <si>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</si>
  <si>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</si>
  <si>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</si>
  <si>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</si>
  <si>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</si>
  <si>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</si>
  <si>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</si>
  <si>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</si>
  <si>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</si>
  <si>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</si>
  <si>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</si>
  <si>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</si>
  <si>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</si>
  <si>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</si>
  <si>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</si>
  <si>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</si>
  <si>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</si>
  <si>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</si>
  <si>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</si>
  <si>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</si>
  <si>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</si>
  <si>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</si>
  <si>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</si>
  <si>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</si>
  <si>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</si>
  <si>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</si>
  <si>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</si>
  <si>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</si>
  <si>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</si>
  <si>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</si>
  <si>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</si>
  <si>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</si>
  <si>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</si>
  <si>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</si>
  <si>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</si>
  <si>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</si>
  <si>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</si>
  <si>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</si>
  <si>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</si>
  <si>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</si>
  <si>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</si>
  <si>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</si>
  <si>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</si>
  <si>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</si>
  <si>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</si>
  <si>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</si>
  <si>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</si>
  <si>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</si>
  <si>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</si>
  <si>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</si>
  <si>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</si>
  <si>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</si>
  <si>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</si>
  <si>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</si>
  <si>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</si>
  <si>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</si>
  <si>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</si>
  <si>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</si>
  <si>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</si>
  <si>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</si>
  <si>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</si>
  <si>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</si>
  <si>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</si>
  <si>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</si>
  <si>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</si>
  <si>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</si>
  <si>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</si>
  <si>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</si>
  <si>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</si>
  <si>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</si>
  <si>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</si>
  <si>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</si>
  <si>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</si>
  <si>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</si>
  <si>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</si>
  <si>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</si>
  <si>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</si>
  <si>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</si>
  <si>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</si>
  <si>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</si>
  <si>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</si>
  <si>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</si>
  <si>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</si>
  <si>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</si>
  <si>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</si>
  <si>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</si>
  <si>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</si>
  <si>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</si>
  <si>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</si>
  <si>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</si>
  <si>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</si>
  <si>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</si>
  <si>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</si>
  <si>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</si>
  <si>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</si>
  <si>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</si>
  <si>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</si>
  <si>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</si>
  <si>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</si>
  <si>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</si>
  <si>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</si>
  <si>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</si>
  <si>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</si>
  <si>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</si>
  <si>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</si>
  <si>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</si>
  <si>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</si>
  <si>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</si>
  <si>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</si>
  <si>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</si>
  <si>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</si>
  <si>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</si>
  <si>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</si>
  <si>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</si>
  <si>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</si>
  <si>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</si>
  <si>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</si>
  <si>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</si>
  <si>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</si>
  <si>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</si>
  <si>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</si>
  <si>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</si>
  <si>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</si>
  <si>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</si>
  <si>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</si>
  <si>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</si>
  <si>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</si>
  <si>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</si>
  <si>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</si>
  <si>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</si>
  <si>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</si>
  <si>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</si>
  <si>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</si>
  <si>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</si>
  <si>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</si>
  <si>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</si>
  <si>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</si>
  <si>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</si>
  <si>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</si>
  <si>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</si>
  <si>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</si>
  <si>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</si>
  <si>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</si>
  <si>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</si>
  <si>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</si>
  <si>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</si>
  <si>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</si>
  <si>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</si>
  <si>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</si>
  <si>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</si>
  <si>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</si>
  <si>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</si>
  <si>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</si>
  <si>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</si>
  <si>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</si>
  <si>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</si>
  <si>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</si>
  <si>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</si>
  <si>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</si>
  <si>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</si>
  <si>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</si>
  <si>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</si>
  <si>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</si>
  <si>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</si>
  <si>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</si>
  <si>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</si>
  <si>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</si>
  <si>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</si>
  <si>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</si>
  <si>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</si>
  <si>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</si>
  <si>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</si>
  <si>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</si>
  <si>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</si>
  <si>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</si>
  <si>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</si>
  <si>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</si>
  <si>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</si>
  <si>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</si>
  <si>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</si>
  <si>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</si>
  <si>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</si>
  <si>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</si>
  <si>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</si>
  <si>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</si>
  <si>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</si>
  <si>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</si>
  <si>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</si>
  <si>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</si>
  <si>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</si>
  <si>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</si>
  <si>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</si>
  <si>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</si>
  <si>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</si>
  <si>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</si>
  <si>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</si>
  <si>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</si>
  <si>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</si>
  <si>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</si>
  <si>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</si>
  <si>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</si>
  <si>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</si>
  <si>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</si>
  <si>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</si>
  <si>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</si>
  <si>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</si>
  <si>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</si>
  <si>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</si>
  <si>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</si>
  <si>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</si>
  <si>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</si>
  <si>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</si>
  <si>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</si>
  <si>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</si>
  <si>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</si>
  <si>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</si>
  <si>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</si>
  <si>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</si>
  <si>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</si>
  <si>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</si>
  <si>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</si>
  <si>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</si>
  <si>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</si>
  <si>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</si>
  <si>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</si>
  <si>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</si>
  <si>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</si>
  <si>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</si>
  <si>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</si>
  <si>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</si>
  <si>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</si>
  <si>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</si>
  <si>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</si>
  <si>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</si>
  <si>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</si>
  <si>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</si>
  <si>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</si>
  <si>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</si>
  <si>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</si>
  <si>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</si>
  <si>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</si>
  <si>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</si>
  <si>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</si>
  <si>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</si>
  <si>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</si>
  <si>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</si>
  <si>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</si>
  <si>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</si>
  <si>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</si>
  <si>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</si>
  <si>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</si>
  <si>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</si>
  <si>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</si>
  <si>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</si>
  <si>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</si>
  <si>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</si>
  <si>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</si>
  <si>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</si>
  <si>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</si>
  <si>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</si>
  <si>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</si>
  <si>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</si>
  <si>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</si>
  <si>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</si>
  <si>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</si>
  <si>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</si>
  <si>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</si>
  <si>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</si>
  <si>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</si>
  <si>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</si>
  <si>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</si>
  <si>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</si>
  <si>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</si>
  <si>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</si>
  <si>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</si>
  <si>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</si>
  <si>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</si>
  <si>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</si>
  <si>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</si>
  <si>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</si>
  <si>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</si>
  <si>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</si>
  <si>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</si>
  <si>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</si>
  <si>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</si>
  <si>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</si>
  <si>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</si>
  <si>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</si>
  <si>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</si>
  <si>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</si>
  <si>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</si>
  <si>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</si>
  <si>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</si>
  <si>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</si>
  <si>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</si>
  <si>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</si>
  <si>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</si>
  <si>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</si>
  <si>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</si>
  <si>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</si>
  <si>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</si>
  <si>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</si>
  <si>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</si>
  <si>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</si>
  <si>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</si>
  <si>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</si>
  <si>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</si>
  <si>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</si>
  <si>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</si>
  <si>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</si>
  <si>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</si>
  <si>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</si>
  <si>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</si>
  <si>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</si>
  <si>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</si>
  <si>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</si>
  <si>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</si>
  <si>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</si>
  <si>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</si>
  <si>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</si>
  <si>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</si>
  <si>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</si>
  <si>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</si>
  <si>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</si>
  <si>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</si>
  <si>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</si>
  <si>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</si>
  <si>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</si>
  <si>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</si>
  <si>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</si>
  <si>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</si>
  <si>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</si>
  <si>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</si>
  <si>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</si>
  <si>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</si>
  <si>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</si>
  <si>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</si>
  <si>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</si>
  <si>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</si>
  <si>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</si>
  <si>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</si>
  <si>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</si>
  <si>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</si>
  <si>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</si>
  <si>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</si>
  <si>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</si>
  <si>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</si>
  <si>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</si>
  <si>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</si>
  <si>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</si>
  <si>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</si>
  <si>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</si>
  <si>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</si>
  <si>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</si>
  <si>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</si>
  <si>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</si>
  <si>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</si>
  <si>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</si>
  <si>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</si>
  <si>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</si>
  <si>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</si>
  <si>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</si>
  <si>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</si>
  <si>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</si>
  <si>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</si>
  <si>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</si>
  <si>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</si>
  <si>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</si>
  <si>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</si>
  <si>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</si>
  <si>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</si>
  <si>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</si>
  <si>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</si>
  <si>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</si>
  <si>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</si>
  <si>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</si>
  <si>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</si>
  <si>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</si>
  <si>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</si>
  <si>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</si>
  <si>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</si>
  <si>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</si>
  <si>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</si>
  <si>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</si>
  <si>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</si>
  <si>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</si>
  <si>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</si>
  <si>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</si>
  <si>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</si>
  <si>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</si>
  <si>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</si>
  <si>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</si>
  <si>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</si>
  <si>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</si>
  <si>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</si>
  <si>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</si>
  <si>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</si>
  <si>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</si>
  <si>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</si>
  <si>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</si>
  <si>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</si>
  <si>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</si>
  <si>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</si>
  <si>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</si>
  <si>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</si>
  <si>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</si>
  <si>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</si>
  <si>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</si>
  <si>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</si>
  <si>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</si>
  <si>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</si>
  <si>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</si>
  <si>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</si>
  <si>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</si>
  <si>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</si>
  <si>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</si>
  <si>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</si>
  <si>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</si>
  <si>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</si>
  <si>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</si>
  <si>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</si>
  <si>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</si>
  <si>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</si>
  <si>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</si>
  <si>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</si>
  <si>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</si>
  <si>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</si>
  <si>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</si>
  <si>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</si>
  <si>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</si>
  <si>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</si>
  <si>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</si>
  <si>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</si>
  <si>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</si>
  <si>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</si>
  <si>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</si>
  <si>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</si>
  <si>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</si>
  <si>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</si>
  <si>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</si>
  <si>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</si>
  <si>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</si>
  <si>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</si>
  <si>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</si>
  <si>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</si>
  <si>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</si>
  <si>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</si>
  <si>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</si>
  <si>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</si>
  <si>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</si>
  <si>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</si>
  <si>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</si>
  <si>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</si>
  <si>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</si>
  <si>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</si>
  <si>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</si>
  <si>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</si>
  <si>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</si>
  <si>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</si>
  <si>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</si>
  <si>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</si>
  <si>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</si>
  <si>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</si>
  <si>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</si>
  <si>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</si>
  <si>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</si>
  <si>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</si>
  <si>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</si>
  <si>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</si>
  <si>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</si>
  <si>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</si>
  <si>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</si>
  <si>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</si>
  <si>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</si>
  <si>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</si>
  <si>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</si>
  <si>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</si>
  <si>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</si>
  <si>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</si>
  <si>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</si>
  <si>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</si>
  <si>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</si>
  <si>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</si>
  <si>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</si>
  <si>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</si>
  <si>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</si>
  <si>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</si>
  <si>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</si>
  <si>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</si>
  <si>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</si>
  <si>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</si>
  <si>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</si>
  <si>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</si>
  <si>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</si>
  <si>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</si>
  <si>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</si>
  <si>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</si>
  <si>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</si>
  <si>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</si>
  <si>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</si>
  <si>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</si>
  <si>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</si>
  <si>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</si>
  <si>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</si>
  <si>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</si>
  <si>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</si>
  <si>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</si>
  <si>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</si>
  <si>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</si>
  <si>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</si>
  <si>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</si>
  <si>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</si>
  <si>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</si>
  <si>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</si>
  <si>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</si>
  <si>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</si>
  <si>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</si>
  <si>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</si>
  <si>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</si>
  <si>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</si>
  <si>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</si>
  <si>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</si>
  <si>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</si>
  <si>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</si>
  <si>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</si>
  <si>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</si>
  <si>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</si>
  <si>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</si>
  <si>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</si>
  <si>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</si>
  <si>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</si>
  <si>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</si>
  <si>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</si>
  <si>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</si>
  <si>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</si>
  <si>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</si>
  <si>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</si>
  <si>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</si>
  <si>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</si>
  <si>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</si>
  <si>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</si>
  <si>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</si>
  <si>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</si>
  <si>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</si>
  <si>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</si>
  <si>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</si>
  <si>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</si>
  <si>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</si>
  <si>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</si>
  <si>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</si>
  <si>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</si>
  <si>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</si>
  <si>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</si>
  <si>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</si>
  <si>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</si>
  <si>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</si>
  <si>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</si>
  <si>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</si>
  <si>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</si>
  <si>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</si>
  <si>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</si>
  <si>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</si>
  <si>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</si>
  <si>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</si>
  <si>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</si>
  <si>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</si>
  <si>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</si>
  <si>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</si>
  <si>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</si>
  <si>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</si>
  <si>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</si>
  <si>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</si>
  <si>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</si>
  <si>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</si>
  <si>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</si>
  <si>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</si>
  <si>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</si>
  <si>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</si>
  <si>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</si>
  <si>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</si>
  <si>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</si>
  <si>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</si>
  <si>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</si>
  <si>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</si>
  <si>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</si>
  <si>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</si>
  <si>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</si>
  <si>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</si>
  <si>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</si>
  <si>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</si>
  <si>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</si>
  <si>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</si>
  <si>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</si>
  <si>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</si>
  <si>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</si>
  <si>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</si>
  <si>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</si>
  <si>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</si>
  <si>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</si>
  <si>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</si>
  <si>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</si>
  <si>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</si>
  <si>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</si>
  <si>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</si>
  <si>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</si>
  <si>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</si>
  <si>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</si>
  <si>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</si>
  <si>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</si>
  <si>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</si>
  <si>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</si>
  <si>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</si>
  <si>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</si>
  <si>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</si>
  <si>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</si>
  <si>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</si>
  <si>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</si>
  <si>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</si>
  <si>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</si>
  <si>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</si>
  <si>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</si>
  <si>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</si>
  <si>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</si>
  <si>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</si>
  <si>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</si>
  <si>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</si>
  <si>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</si>
  <si>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</si>
  <si>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</si>
  <si>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</si>
  <si>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</si>
  <si>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</si>
  <si>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</si>
  <si>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</si>
  <si>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</si>
  <si>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</si>
  <si>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</si>
  <si>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</si>
  <si>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</si>
  <si>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</si>
  <si>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</si>
  <si>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</si>
  <si>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</si>
  <si>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</si>
  <si>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</si>
  <si>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</si>
  <si>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</si>
  <si>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</si>
  <si>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</si>
  <si>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</si>
  <si>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</si>
  <si>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</si>
  <si>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</si>
  <si>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</si>
  <si>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</si>
  <si>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</si>
  <si>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</si>
  <si>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</si>
  <si>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</si>
  <si>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</si>
  <si>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</si>
  <si>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</si>
  <si>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</si>
  <si>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</si>
  <si>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</si>
  <si>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</si>
  <si>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</si>
  <si>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</si>
  <si>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</si>
  <si>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</si>
  <si>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</si>
  <si>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</si>
  <si>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</si>
  <si>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</si>
  <si>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</si>
  <si>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</si>
  <si>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</si>
  <si>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</si>
  <si>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</si>
  <si>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</si>
  <si>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</si>
  <si>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</si>
  <si>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</si>
  <si>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</si>
  <si>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</si>
  <si>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</si>
  <si>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</si>
  <si>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</si>
  <si>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</si>
  <si>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</si>
  <si>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</si>
  <si>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</si>
  <si>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</si>
  <si>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</si>
  <si>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</si>
  <si>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</si>
  <si>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</si>
  <si>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</si>
  <si>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</si>
  <si>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</si>
  <si>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</si>
  <si>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</si>
  <si>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</si>
  <si>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</si>
  <si>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</si>
  <si>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</si>
  <si>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</si>
  <si>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</si>
  <si>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</si>
  <si>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</si>
  <si>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</si>
  <si>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</si>
  <si>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</si>
  <si>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</si>
  <si>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</si>
  <si>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</si>
  <si>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</si>
  <si>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</si>
  <si>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</si>
  <si>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</si>
  <si>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</si>
  <si>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</si>
  <si>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</si>
  <si>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</si>
  <si>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</si>
  <si>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</si>
  <si>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</si>
  <si>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</si>
  <si>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</si>
  <si>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</si>
  <si>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</si>
  <si>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</si>
  <si>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</si>
  <si>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</si>
  <si>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</si>
  <si>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</si>
  <si>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</si>
  <si>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</si>
  <si>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</si>
  <si>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</si>
  <si>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</si>
  <si>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</si>
  <si>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</si>
  <si>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</si>
  <si>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</si>
  <si>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</si>
  <si>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</si>
  <si>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</si>
  <si>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</si>
  <si>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</si>
  <si>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</si>
  <si>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</si>
  <si>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</si>
  <si>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</si>
  <si>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</si>
  <si>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</si>
  <si>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</si>
  <si>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</si>
  <si>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</si>
  <si>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</si>
  <si>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</si>
  <si>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</si>
  <si>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</si>
  <si>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</si>
  <si>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</si>
  <si>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</si>
  <si>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</si>
  <si>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</si>
  <si>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</si>
  <si>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</si>
  <si>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</si>
  <si>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</si>
  <si>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</si>
  <si>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</si>
  <si>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</si>
  <si>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</si>
  <si>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</si>
  <si>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</si>
  <si>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</si>
  <si>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</si>
  <si>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</si>
  <si>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</si>
  <si>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</si>
  <si>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</si>
  <si>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</si>
  <si>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</si>
  <si>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</si>
  <si>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</si>
  <si>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</si>
  <si>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</si>
  <si>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</si>
  <si>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</si>
  <si>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</si>
  <si>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</si>
  <si>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</si>
  <si>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</si>
  <si>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</si>
  <si>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</si>
  <si>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</si>
  <si>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</si>
  <si>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</si>
  <si>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</si>
  <si>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</si>
  <si>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</si>
  <si>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</si>
  <si>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</si>
  <si>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</si>
  <si>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</si>
  <si>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</si>
  <si>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</si>
  <si>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</si>
  <si>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</si>
  <si>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</si>
  <si>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</si>
  <si>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</si>
  <si>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</si>
  <si>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</si>
  <si>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</si>
  <si>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</si>
  <si>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</si>
  <si>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</si>
  <si>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</si>
  <si>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</si>
  <si>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</si>
  <si>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</si>
  <si>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</si>
  <si>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</si>
  <si>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</si>
  <si>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</si>
  <si>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</si>
  <si>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</si>
  <si>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</si>
  <si>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</si>
  <si>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</si>
  <si>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</si>
  <si>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</si>
  <si>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</si>
  <si>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</si>
  <si>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</si>
  <si>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</si>
  <si>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</si>
  <si>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</si>
  <si>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</si>
  <si>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</si>
  <si>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</si>
  <si>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</si>
  <si>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</si>
  <si>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</si>
  <si>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</si>
  <si>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</si>
  <si>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</si>
  <si>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</si>
  <si>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</si>
  <si>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</si>
  <si>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</si>
  <si>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</si>
  <si>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</si>
  <si>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</si>
  <si>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</si>
  <si>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</si>
  <si>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</si>
  <si>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</si>
  <si>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</si>
  <si>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</si>
  <si>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</si>
  <si>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</si>
  <si>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</si>
  <si>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</si>
  <si>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</si>
  <si>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</si>
  <si>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</si>
  <si>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</si>
  <si>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</si>
  <si>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</si>
  <si>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</si>
  <si>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</si>
  <si>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</si>
  <si>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</si>
  <si>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</si>
  <si>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</si>
  <si>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</si>
  <si>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</si>
  <si>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</si>
  <si>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</si>
  <si>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</si>
  <si>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</si>
  <si>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</si>
  <si>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</si>
  <si>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</si>
  <si>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</si>
  <si>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</si>
  <si>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</si>
  <si>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</si>
  <si>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</si>
  <si>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</si>
  <si>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</si>
  <si>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</si>
  <si>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</si>
  <si>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</si>
  <si>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</si>
  <si>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</si>
  <si>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</si>
  <si>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</si>
  <si>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</si>
  <si>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</si>
  <si>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</si>
  <si>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</si>
  <si>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</si>
  <si>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</si>
  <si>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</si>
  <si>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</si>
  <si>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</si>
  <si>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</si>
  <si>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</si>
  <si>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</si>
  <si>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</si>
  <si>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</si>
  <si>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</si>
  <si>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</si>
  <si>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</si>
  <si>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</si>
  <si>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</si>
  <si>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</si>
  <si>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</si>
  <si>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</si>
  <si>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</si>
  <si>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</si>
  <si>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</si>
  <si>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</si>
  <si>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</si>
  <si>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</si>
  <si>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</si>
  <si>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</si>
  <si>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</si>
  <si>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</si>
  <si>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</si>
  <si>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</si>
  <si>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</si>
  <si>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</si>
  <si>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</si>
  <si>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</si>
  <si>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</si>
  <si>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</si>
  <si>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</si>
  <si>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</si>
  <si>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</si>
  <si>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</si>
  <si>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</si>
  <si>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</si>
  <si>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</si>
  <si>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</si>
  <si>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</si>
  <si>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</si>
  <si>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</si>
  <si>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</si>
  <si>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</si>
  <si>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</si>
  <si>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</si>
  <si>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</si>
  <si>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</si>
  <si>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</si>
  <si>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</si>
  <si>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</si>
  <si>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</si>
  <si>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</si>
  <si>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</si>
  <si>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</si>
  <si>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</si>
  <si>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</si>
  <si>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</si>
  <si>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</si>
  <si>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</si>
  <si>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</si>
  <si>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</si>
  <si>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</si>
  <si>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</si>
  <si>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</si>
  <si>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</si>
  <si>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</si>
  <si>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</si>
  <si>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</si>
  <si>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</si>
  <si>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</si>
  <si>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</si>
  <si>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</si>
  <si>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</si>
  <si>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</si>
  <si>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</si>
  <si>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</si>
  <si>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</si>
  <si>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</si>
  <si>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</si>
  <si>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</si>
  <si>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</si>
  <si>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</si>
  <si>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</si>
  <si>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</si>
  <si>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</si>
  <si>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</si>
  <si>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</si>
  <si>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</si>
  <si>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</si>
  <si>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</si>
  <si>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</si>
  <si>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</si>
  <si>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</si>
  <si>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</si>
  <si>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</si>
  <si>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</si>
  <si>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</si>
  <si>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</si>
  <si>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</si>
  <si>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</si>
  <si>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</si>
  <si>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</si>
  <si>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</si>
  <si>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</si>
  <si>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</si>
  <si>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</si>
  <si>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</si>
  <si>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</si>
  <si>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</si>
  <si>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</si>
  <si>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</si>
  <si>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</si>
  <si>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</si>
  <si>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</si>
  <si>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</si>
  <si>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</si>
  <si>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</si>
  <si>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</si>
  <si>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</si>
  <si>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</si>
  <si>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</si>
  <si>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</si>
  <si>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</si>
  <si>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</si>
  <si>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</si>
  <si>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</si>
  <si>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</si>
  <si>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</si>
  <si>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</si>
  <si>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</si>
  <si>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</si>
  <si>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</si>
  <si>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</si>
  <si>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</si>
  <si>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</si>
  <si>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</si>
  <si>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</si>
  <si>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</si>
  <si>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</si>
  <si>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</si>
  <si>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</si>
  <si>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</si>
  <si>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</si>
  <si>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</si>
  <si>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</si>
  <si>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</si>
  <si>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</si>
  <si>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</si>
  <si>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</si>
  <si>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</si>
  <si>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</si>
  <si>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</si>
  <si>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</si>
  <si>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</si>
  <si>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</si>
  <si>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</si>
  <si>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</si>
  <si>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</si>
  <si>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</si>
  <si>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</si>
  <si>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</si>
  <si>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</si>
  <si>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</si>
  <si>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</si>
  <si>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</si>
  <si>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</si>
  <si>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</si>
  <si>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</si>
  <si>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</si>
  <si>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</si>
  <si>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</si>
  <si>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</si>
  <si>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</si>
  <si>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</si>
  <si>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</si>
  <si>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</si>
  <si>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</si>
  <si>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</si>
  <si>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</si>
  <si>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</si>
  <si>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</si>
  <si>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</si>
  <si>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</si>
  <si>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</si>
  <si>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</si>
  <si>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</si>
  <si>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</si>
  <si>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</si>
  <si>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</si>
  <si>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</si>
  <si>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</si>
  <si>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</si>
  <si>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</si>
  <si>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</si>
  <si>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</si>
  <si>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</si>
  <si>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</si>
  <si>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</si>
  <si>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</si>
  <si>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</si>
  <si>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</si>
  <si>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</si>
  <si>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</si>
  <si>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</si>
  <si>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</si>
  <si>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</si>
  <si>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</si>
  <si>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</si>
  <si>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</si>
  <si>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</si>
  <si>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</si>
  <si>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</si>
  <si>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</si>
  <si>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</si>
  <si>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</si>
  <si>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</si>
  <si>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</si>
  <si>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</si>
  <si>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</si>
  <si>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</si>
  <si>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</si>
  <si>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</si>
  <si>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</si>
  <si>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</si>
  <si>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</si>
  <si>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</si>
  <si>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</si>
  <si>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</si>
  <si>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</si>
  <si>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</si>
  <si>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</si>
  <si>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</si>
  <si>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</si>
  <si>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</si>
  <si>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</si>
  <si>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</si>
  <si>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</si>
  <si>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</si>
  <si>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</si>
  <si>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</si>
  <si>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</si>
  <si>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</si>
  <si>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</si>
  <si>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</si>
  <si>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</si>
  <si>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</si>
  <si>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</si>
  <si>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</si>
  <si>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</si>
  <si>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</si>
  <si>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</si>
  <si>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</si>
  <si>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</si>
  <si>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</si>
  <si>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</si>
  <si>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</si>
  <si>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</si>
  <si>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</si>
  <si>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</si>
  <si>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</si>
  <si>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</si>
  <si>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</si>
  <si>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</si>
  <si>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</si>
  <si>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</si>
  <si>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</si>
  <si>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</si>
  <si>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</si>
  <si>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</si>
  <si>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</si>
  <si>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</si>
  <si>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</si>
  <si>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</si>
  <si>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</si>
  <si>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</si>
  <si>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</si>
  <si>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</si>
  <si>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</si>
  <si>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</si>
  <si>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</si>
  <si>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</si>
  <si>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</si>
  <si>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</si>
  <si>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</si>
  <si>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</si>
  <si>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</si>
  <si>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</si>
  <si>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</si>
  <si>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</si>
  <si>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</si>
  <si>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</si>
  <si>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</si>
  <si>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</si>
  <si>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</si>
  <si>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</si>
  <si>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</si>
  <si>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</si>
  <si>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</si>
  <si>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</si>
  <si>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</si>
  <si>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</si>
  <si>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</si>
  <si>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</si>
  <si>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</si>
  <si>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</si>
  <si>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</si>
  <si>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</si>
  <si>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</si>
  <si>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</si>
  <si>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</si>
  <si>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</si>
  <si>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</si>
  <si>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</si>
  <si>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</si>
  <si>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</si>
  <si>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</si>
  <si>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</si>
  <si>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</si>
  <si>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</si>
  <si>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</si>
  <si>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</si>
  <si>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</si>
  <si>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</si>
  <si>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</si>
  <si>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</si>
  <si>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</si>
  <si>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</si>
  <si>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</si>
  <si>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</si>
  <si>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</si>
  <si>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</si>
  <si>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</si>
  <si>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</si>
  <si>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</si>
  <si>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</si>
  <si>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</si>
  <si>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</si>
  <si>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</si>
  <si>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</si>
  <si>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</si>
  <si>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</si>
  <si>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</si>
  <si>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</si>
  <si>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</si>
  <si>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</si>
  <si>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</si>
  <si>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</si>
  <si>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</si>
  <si>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</si>
  <si>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</si>
  <si>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</si>
  <si>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</si>
  <si>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</si>
  <si>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</si>
  <si>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</si>
  <si>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</si>
  <si>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</si>
  <si>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</si>
  <si>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</si>
  <si>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</si>
  <si>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</si>
  <si>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</si>
  <si>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</si>
  <si>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</si>
  <si>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</si>
  <si>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</si>
  <si>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</si>
  <si>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</si>
  <si>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</si>
  <si>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</si>
  <si>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</si>
  <si>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</si>
  <si>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</si>
  <si>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</si>
  <si>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</si>
  <si>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</si>
  <si>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</si>
  <si>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</si>
  <si>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</si>
  <si>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</si>
  <si>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</si>
  <si>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</si>
  <si>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</si>
  <si>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</si>
  <si>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</si>
  <si>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</si>
  <si>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</si>
  <si>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</si>
  <si>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</si>
  <si>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</si>
  <si>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</si>
  <si>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</si>
  <si>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</si>
  <si>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</si>
  <si>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</si>
  <si>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</si>
  <si>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</si>
  <si>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</si>
  <si>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</si>
  <si>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</si>
  <si>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</si>
  <si>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</si>
  <si>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</si>
  <si>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</si>
  <si>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</si>
  <si>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</si>
  <si>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</si>
  <si>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</si>
  <si>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</si>
  <si>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</si>
  <si>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</si>
  <si>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</si>
  <si>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</si>
  <si>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</si>
  <si>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</si>
  <si>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</si>
  <si>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</si>
  <si>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</si>
  <si>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</si>
  <si>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</si>
  <si>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</si>
  <si>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</si>
  <si>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</si>
  <si>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</si>
  <si>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</si>
  <si>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</si>
  <si>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</si>
  <si>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</si>
  <si>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</si>
  <si>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</si>
  <si>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</si>
  <si>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</si>
  <si>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</si>
  <si>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</si>
  <si>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</si>
  <si>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</si>
  <si>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</si>
  <si>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</si>
  <si>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</si>
  <si>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</si>
  <si>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</si>
  <si>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</si>
  <si>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</si>
  <si>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</si>
  <si>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</si>
  <si>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</si>
  <si>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</si>
  <si>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</si>
  <si>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</si>
  <si>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</si>
  <si>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</si>
  <si>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</si>
  <si>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</si>
  <si>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</si>
  <si>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</si>
  <si>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</si>
  <si>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</si>
  <si>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</si>
  <si>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</si>
  <si>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</si>
  <si>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</si>
  <si>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</si>
  <si>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</si>
  <si>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</si>
  <si>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</si>
  <si>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</si>
  <si>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</si>
  <si>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</si>
  <si>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</si>
  <si>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</si>
  <si>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</si>
  <si>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</si>
  <si>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</si>
  <si>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</si>
  <si>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</si>
  <si>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</si>
  <si>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</si>
  <si>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</si>
  <si>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</si>
  <si>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</si>
  <si>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</si>
  <si>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</si>
  <si>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</si>
  <si>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</si>
  <si>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</si>
  <si>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</si>
  <si>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</si>
  <si>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</si>
  <si>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</si>
  <si>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</si>
  <si>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</si>
  <si>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</si>
  <si>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</si>
  <si>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</si>
  <si>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</si>
  <si>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</si>
  <si>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</si>
  <si>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</si>
  <si>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</si>
  <si>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</si>
  <si>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</si>
  <si>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</si>
  <si>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</si>
  <si>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</si>
  <si>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</si>
  <si>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</si>
  <si>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</si>
  <si>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</si>
  <si>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</si>
  <si>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</si>
  <si>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</si>
  <si>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</si>
  <si>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</si>
  <si>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</si>
  <si>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</si>
  <si>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</si>
  <si>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</si>
  <si>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</si>
  <si>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</si>
  <si>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</si>
  <si>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</si>
  <si>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</si>
  <si>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</si>
  <si>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</si>
  <si>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</si>
  <si>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</si>
  <si>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</si>
  <si>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</si>
  <si>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</si>
  <si>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</si>
  <si>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</si>
  <si>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</si>
  <si>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</si>
  <si>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</si>
  <si>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</si>
  <si>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</si>
  <si>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</si>
  <si>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</si>
  <si>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</si>
  <si>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</si>
  <si>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</si>
  <si>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</si>
  <si>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</si>
  <si>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</si>
  <si>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</si>
  <si>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</si>
  <si>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</si>
  <si>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</si>
  <si>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</si>
  <si>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</si>
  <si>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</si>
  <si>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</si>
  <si>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</si>
  <si>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</si>
  <si>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</si>
  <si>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</si>
  <si>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</si>
  <si>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</si>
  <si>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</si>
  <si>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</si>
  <si>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</si>
  <si>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</si>
  <si>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</si>
  <si>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</si>
  <si>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</si>
  <si>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</si>
  <si>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</si>
  <si>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</si>
  <si>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</si>
  <si>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</si>
  <si>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</si>
  <si>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</si>
  <si>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</si>
  <si>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</si>
  <si>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</si>
  <si>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</si>
  <si>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</si>
  <si>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</si>
  <si>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</si>
  <si>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</si>
  <si>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</si>
  <si>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</si>
  <si>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</si>
  <si>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</si>
  <si>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</si>
  <si>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</si>
  <si>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</si>
  <si>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</si>
  <si>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</si>
  <si>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</si>
  <si>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</si>
  <si>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</si>
  <si>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</si>
  <si>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</si>
  <si>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</si>
  <si>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</si>
  <si>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</si>
  <si>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</si>
  <si>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</si>
  <si>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</si>
  <si>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</si>
  <si>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</si>
  <si>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</si>
  <si>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</si>
  <si>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</si>
  <si>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</si>
  <si>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</si>
  <si>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</si>
  <si>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</si>
  <si>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</si>
  <si>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</si>
  <si>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</si>
  <si>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</si>
  <si>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</si>
  <si>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</si>
  <si>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</si>
  <si>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</si>
  <si>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</si>
  <si>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</si>
  <si>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</si>
  <si>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</si>
  <si>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</si>
  <si>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</si>
  <si>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</si>
  <si>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</si>
  <si>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</si>
  <si>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</si>
  <si>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</si>
  <si>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</si>
  <si>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</si>
  <si>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</si>
  <si>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</si>
  <si>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</si>
  <si>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</si>
  <si>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</si>
  <si>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</si>
  <si>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</si>
  <si>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</si>
  <si>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</si>
  <si>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</si>
  <si>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</si>
  <si>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</si>
  <si>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</si>
  <si>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</si>
  <si>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</si>
  <si>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</si>
  <si>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</si>
  <si>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</si>
  <si>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</si>
  <si>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</si>
  <si>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</si>
  <si>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</si>
  <si>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</si>
  <si>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</si>
  <si>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</si>
  <si>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</si>
  <si>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</si>
  <si>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</si>
  <si>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</si>
  <si>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</si>
  <si>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</si>
  <si>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</si>
  <si>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</si>
  <si>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</si>
  <si>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</si>
  <si>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</si>
  <si>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</si>
  <si>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</si>
  <si>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</si>
  <si>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</si>
  <si>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</si>
  <si>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</si>
  <si>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</si>
  <si>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</si>
  <si>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</si>
  <si>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</si>
  <si>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</si>
  <si>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</si>
  <si>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</si>
  <si>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</si>
  <si>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</si>
  <si>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</si>
  <si>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</si>
  <si>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</si>
  <si>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</si>
  <si>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</si>
  <si>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</si>
  <si>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</si>
  <si>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</si>
  <si>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</si>
  <si>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</si>
  <si>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</si>
  <si>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</si>
  <si>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</si>
  <si>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</si>
  <si>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</si>
  <si>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</si>
  <si>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</si>
  <si>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</si>
  <si>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</si>
  <si>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</si>
  <si>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</si>
  <si>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</si>
  <si>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</si>
  <si>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</si>
  <si>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</si>
  <si>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</si>
  <si>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</si>
  <si>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</si>
  <si>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</si>
  <si>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</si>
  <si>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</si>
  <si>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</si>
  <si>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</si>
  <si>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</si>
  <si>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</si>
  <si>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</si>
  <si>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</si>
  <si>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</si>
  <si>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</si>
  <si>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</si>
  <si>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</si>
  <si>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</si>
  <si>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</si>
  <si>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</si>
  <si>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</si>
  <si>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</si>
  <si>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</si>
  <si>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</si>
  <si>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</si>
  <si>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</si>
  <si>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</si>
  <si>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</si>
  <si>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</si>
  <si>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</si>
  <si>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</si>
  <si>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</si>
  <si>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</si>
  <si>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</si>
  <si>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</si>
  <si>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</si>
  <si>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</si>
  <si>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</si>
  <si>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</si>
  <si>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</si>
  <si>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</si>
  <si>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</si>
  <si>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</si>
  <si>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</si>
  <si>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</si>
  <si>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</si>
  <si>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</si>
  <si>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</si>
  <si>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</si>
  <si>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</si>
  <si>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</si>
  <si>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</si>
  <si>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</si>
  <si>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</si>
  <si>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</si>
  <si>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</si>
  <si>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</si>
  <si>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</si>
  <si>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</si>
  <si>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</si>
  <si>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</si>
  <si>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</si>
  <si>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</si>
  <si>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</si>
  <si>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</si>
  <si>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</si>
  <si>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</si>
  <si>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</si>
  <si>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</si>
  <si>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</si>
  <si>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</si>
  <si>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</si>
  <si>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</si>
  <si>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</si>
  <si>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</si>
  <si>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</si>
  <si>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</si>
  <si>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</si>
  <si>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</si>
  <si>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</si>
  <si>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</si>
  <si>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</si>
  <si>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</si>
  <si>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</si>
  <si>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</si>
  <si>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</si>
  <si>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</si>
  <si>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</si>
  <si>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</si>
  <si>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</si>
  <si>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</si>
  <si>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</si>
  <si>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</si>
  <si>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</si>
  <si>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</si>
  <si>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</si>
  <si>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</si>
  <si>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</si>
  <si>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</si>
  <si>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</si>
  <si>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</si>
  <si>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</si>
  <si>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</si>
  <si>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</si>
  <si>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</si>
  <si>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</si>
  <si>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</si>
  <si>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</si>
  <si>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</si>
  <si>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</si>
  <si>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</si>
  <si>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</si>
  <si>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</si>
  <si>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</si>
  <si>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</si>
  <si>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</si>
  <si>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</si>
  <si>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</si>
  <si>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</si>
  <si>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</si>
  <si>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</si>
  <si>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</si>
  <si>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</si>
  <si>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</si>
  <si>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</si>
  <si>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</si>
  <si>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</si>
  <si>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</si>
  <si>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</si>
  <si>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</si>
  <si>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</si>
  <si>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</si>
  <si>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</si>
  <si>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</si>
  <si>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</si>
  <si>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</si>
  <si>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</si>
  <si>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</si>
  <si>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</si>
  <si>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</si>
  <si>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</si>
  <si>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</si>
  <si>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</si>
  <si>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</si>
  <si>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</si>
  <si>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</si>
  <si>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</si>
  <si>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</si>
  <si>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</si>
  <si>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</si>
  <si>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</si>
  <si>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</si>
  <si>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</si>
  <si>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</si>
  <si>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</si>
  <si>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</si>
  <si>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</si>
  <si>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</si>
  <si>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</si>
  <si>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</si>
  <si>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</si>
  <si>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</si>
  <si>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</si>
  <si>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</si>
  <si>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</si>
  <si>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</si>
  <si>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</si>
  <si>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</si>
  <si>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</si>
  <si>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</si>
  <si>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</si>
  <si>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</si>
  <si>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</si>
  <si>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</si>
  <si>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</si>
  <si>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</si>
  <si>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</si>
  <si>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</si>
  <si>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</si>
  <si>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</si>
  <si>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</si>
  <si>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</si>
  <si>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</si>
  <si>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</si>
  <si>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</si>
  <si>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</si>
  <si>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</si>
  <si>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</si>
  <si>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</si>
  <si>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</si>
  <si>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</si>
  <si>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</si>
  <si>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</si>
  <si>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</si>
  <si>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</si>
  <si>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</si>
  <si>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</si>
  <si>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</si>
  <si>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</si>
  <si>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</si>
  <si>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</si>
  <si>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</si>
  <si>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</si>
  <si>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</si>
  <si>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</si>
  <si>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</si>
  <si>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</si>
  <si>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</si>
  <si>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</si>
  <si>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</si>
  <si>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</si>
  <si>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</si>
  <si>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</si>
  <si>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</si>
  <si>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</si>
  <si>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</si>
  <si>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</si>
  <si>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</si>
  <si>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</si>
  <si>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</si>
  <si>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</si>
  <si>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</si>
  <si>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</si>
  <si>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</si>
  <si>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</si>
  <si>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</si>
  <si>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</si>
  <si>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</si>
  <si>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</si>
  <si>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</si>
  <si>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</si>
  <si>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</si>
  <si>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</si>
  <si>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</si>
  <si>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</si>
  <si>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</si>
  <si>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</si>
  <si>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</si>
  <si>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</si>
  <si>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</si>
  <si>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</si>
  <si>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</si>
  <si>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</si>
  <si>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</si>
  <si>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</si>
  <si>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</si>
  <si>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</si>
  <si>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</si>
  <si>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</si>
  <si>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</si>
  <si>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</si>
  <si>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</si>
  <si>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</si>
  <si>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</si>
  <si>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</si>
  <si>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</si>
  <si>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</si>
  <si>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</si>
  <si>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</si>
  <si>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</si>
  <si>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</si>
  <si>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</si>
  <si>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</si>
  <si>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</si>
  <si>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</si>
  <si>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</si>
  <si>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</si>
  <si>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</si>
  <si>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</si>
  <si>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</si>
  <si>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</si>
  <si>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</si>
  <si>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</si>
  <si>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</si>
  <si>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</si>
  <si>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</si>
  <si>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</si>
  <si>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</si>
  <si>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</si>
  <si>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</si>
  <si>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</si>
  <si>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</si>
  <si>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</si>
  <si>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</si>
  <si>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</si>
  <si>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</si>
  <si>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</si>
  <si>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</si>
  <si>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</si>
  <si>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</si>
  <si>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</si>
  <si>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</si>
  <si>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</si>
  <si>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</si>
  <si>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</si>
  <si>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</si>
  <si>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</si>
  <si>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</si>
  <si>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</si>
  <si>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</si>
  <si>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</si>
  <si>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</si>
  <si>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</si>
  <si>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</si>
  <si>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</si>
  <si>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</si>
  <si>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</si>
  <si>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</si>
  <si>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</si>
  <si>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</si>
  <si>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</si>
  <si>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</si>
  <si>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</si>
  <si>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</si>
  <si>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</si>
  <si>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</si>
  <si>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</si>
  <si>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</si>
  <si>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</si>
  <si>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</si>
  <si>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</si>
  <si>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</si>
  <si>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</si>
  <si>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</si>
  <si>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</si>
  <si>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</si>
  <si>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</si>
  <si>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</si>
  <si>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</si>
  <si>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</si>
  <si>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</si>
  <si>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</si>
  <si>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</si>
  <si>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</si>
  <si>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</si>
  <si>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</si>
  <si>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</si>
  <si>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</si>
  <si>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</si>
  <si>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</si>
  <si>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</si>
  <si>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</si>
  <si>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</si>
  <si>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</si>
  <si>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</si>
  <si>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</si>
  <si>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</si>
  <si>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</si>
  <si>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</si>
  <si>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</si>
  <si>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</si>
  <si>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</si>
  <si>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</si>
  <si>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</si>
  <si>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</si>
  <si>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</si>
  <si>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</si>
  <si>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</si>
  <si>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</si>
  <si>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</si>
  <si>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</si>
  <si>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</si>
  <si>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</si>
  <si>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</si>
  <si>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</si>
  <si>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</si>
  <si>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</si>
  <si>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</si>
  <si>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</si>
  <si>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</si>
  <si>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</si>
  <si>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</si>
  <si>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</si>
  <si>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</si>
  <si>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</si>
  <si>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</si>
  <si>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</si>
  <si>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</si>
  <si>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</si>
  <si>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</si>
  <si>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</si>
  <si>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</si>
  <si>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</si>
  <si>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</si>
  <si>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</si>
  <si>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</si>
  <si>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</si>
  <si>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</si>
  <si>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</si>
  <si>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</si>
  <si>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</si>
  <si>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</si>
  <si>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</si>
  <si>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</si>
  <si>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</si>
  <si>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</si>
  <si>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</si>
  <si>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</si>
  <si>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</si>
  <si>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</si>
  <si>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</si>
  <si>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</si>
  <si>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</si>
  <si>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</si>
  <si>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</si>
  <si>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</si>
  <si>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</si>
  <si>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</si>
  <si>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</si>
  <si>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</si>
  <si>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</si>
  <si>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</si>
  <si>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</si>
  <si>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</si>
  <si>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</si>
  <si>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</si>
  <si>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</si>
  <si>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</si>
  <si>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</si>
  <si>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</si>
  <si>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</si>
  <si>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</si>
  <si>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</si>
  <si>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</si>
  <si>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</si>
  <si>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</si>
  <si>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</si>
  <si>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</si>
  <si>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</si>
  <si>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</si>
  <si>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</si>
  <si>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</si>
  <si>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</si>
  <si>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</si>
  <si>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</si>
  <si>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</si>
  <si>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</si>
  <si>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</si>
  <si>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</si>
  <si>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</si>
  <si>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</si>
  <si>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</si>
  <si>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</si>
  <si>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</si>
  <si>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</si>
  <si>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</si>
  <si>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</si>
  <si>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</si>
  <si>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</si>
  <si>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</si>
  <si>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</si>
  <si>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</si>
  <si>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</si>
  <si>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</si>
  <si>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</si>
  <si>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</si>
  <si>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</si>
  <si>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</si>
  <si>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</si>
  <si>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</si>
  <si>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</si>
  <si>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</si>
  <si>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</si>
  <si>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</si>
  <si>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</si>
  <si>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</si>
  <si>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</si>
  <si>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</si>
  <si>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</si>
  <si>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</si>
  <si>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</si>
  <si>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</si>
  <si>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</si>
  <si>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</si>
  <si>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</si>
  <si>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</si>
  <si>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</si>
  <si>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</si>
  <si>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</si>
  <si>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</si>
  <si>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</si>
  <si>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</si>
  <si>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</si>
  <si>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</si>
  <si>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</si>
  <si>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</si>
  <si>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</si>
  <si>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</si>
  <si>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</si>
  <si>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</si>
  <si>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</si>
  <si>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</si>
  <si>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</si>
  <si>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</si>
  <si>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</si>
  <si>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</si>
  <si>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</si>
  <si>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</si>
  <si>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</si>
  <si>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</si>
  <si>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</si>
  <si>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</si>
  <si>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</si>
  <si>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</si>
  <si>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</si>
  <si>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</si>
  <si>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</si>
  <si>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</si>
  <si>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</si>
  <si>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</si>
  <si>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</si>
  <si>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</si>
  <si>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</si>
  <si>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</si>
  <si>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</si>
  <si>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</si>
  <si>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</si>
  <si>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</si>
  <si>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</si>
  <si>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</si>
  <si>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</si>
  <si>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</si>
  <si>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</si>
  <si>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</si>
  <si>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</si>
  <si>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</si>
  <si>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</si>
  <si>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</si>
  <si>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</si>
  <si>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</si>
  <si>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</si>
  <si>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</si>
  <si>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</si>
  <si>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</si>
  <si>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</si>
  <si>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</si>
  <si>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</si>
  <si>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</si>
  <si>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</si>
  <si>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</si>
  <si>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</si>
  <si>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</si>
  <si>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</si>
  <si>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</si>
  <si>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</si>
  <si>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</si>
  <si>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</si>
  <si>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</si>
  <si>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</si>
  <si>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</si>
  <si>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</si>
  <si>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</si>
  <si>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</si>
  <si>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</si>
  <si>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</si>
  <si>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</si>
  <si>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</si>
  <si>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</si>
  <si>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</si>
  <si>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</si>
  <si>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</si>
  <si>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</si>
  <si>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</si>
  <si>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</si>
  <si>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</si>
  <si>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</si>
  <si>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</si>
  <si>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</si>
  <si>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</si>
  <si>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</si>
  <si>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</si>
  <si>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</si>
  <si>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</si>
  <si>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</si>
  <si>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</si>
  <si>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</si>
  <si>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</si>
  <si>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</si>
  <si>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</si>
  <si>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</si>
  <si>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</si>
  <si>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</si>
  <si>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</si>
  <si>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</si>
  <si>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</si>
  <si>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</si>
  <si>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</si>
  <si>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</si>
  <si>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</si>
  <si>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</si>
  <si>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</si>
  <si>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</si>
  <si>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</si>
  <si>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</si>
  <si>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</si>
  <si>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</si>
  <si>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</si>
  <si>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</si>
  <si>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</si>
  <si>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</si>
  <si>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</si>
  <si>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</si>
  <si>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</si>
  <si>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</si>
  <si>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</si>
  <si>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</si>
  <si>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</si>
  <si>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</si>
  <si>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</si>
  <si>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</si>
  <si>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</si>
  <si>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</si>
  <si>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</si>
  <si>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</si>
  <si>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</si>
  <si>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</si>
  <si>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</si>
  <si>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</si>
  <si>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</si>
  <si>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</si>
  <si>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</si>
  <si>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</si>
  <si>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</si>
  <si>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</si>
  <si>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</si>
  <si>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</si>
  <si>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</si>
  <si>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</si>
  <si>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</si>
  <si>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</si>
  <si>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</si>
  <si>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</si>
  <si>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</si>
  <si>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</si>
  <si>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</si>
  <si>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</si>
  <si>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</si>
  <si>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</si>
  <si>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</si>
  <si>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</si>
  <si>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</si>
  <si>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</si>
  <si>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</si>
  <si>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</si>
  <si>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</si>
  <si>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</si>
  <si>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</si>
  <si>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</si>
  <si>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</si>
  <si>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</si>
  <si>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</si>
  <si>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</si>
  <si>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</si>
  <si>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</si>
  <si>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</si>
  <si>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</si>
  <si>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</si>
  <si>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</si>
  <si>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</si>
  <si>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</si>
  <si>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</si>
  <si>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</si>
  <si>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</si>
  <si>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</si>
  <si>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</si>
  <si>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</si>
  <si>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</si>
  <si>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</si>
  <si>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</si>
  <si>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</si>
  <si>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</si>
  <si>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</si>
  <si>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</si>
  <si>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</si>
  <si>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</si>
  <si>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</si>
  <si>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</si>
  <si>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</si>
  <si>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</si>
  <si>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</si>
  <si>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</si>
  <si>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</si>
  <si>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</si>
  <si>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</si>
  <si>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</si>
  <si>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</si>
  <si>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</si>
  <si>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</si>
  <si>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</si>
  <si>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</si>
  <si>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</si>
  <si>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</si>
  <si>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</si>
  <si>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</si>
  <si>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</si>
  <si>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</si>
  <si>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</si>
  <si>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</si>
  <si>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</si>
  <si>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</si>
  <si>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</si>
  <si>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</si>
  <si>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</si>
  <si>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</si>
  <si>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</si>
  <si>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</si>
  <si>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</si>
  <si>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</si>
  <si>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</si>
  <si>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</si>
  <si>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</si>
  <si>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</si>
  <si>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</si>
  <si>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</si>
  <si>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</si>
  <si>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</si>
  <si>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</si>
  <si>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</si>
  <si>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</si>
  <si>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</si>
  <si>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</si>
  <si>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</si>
  <si>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</si>
  <si>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</si>
  <si>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</si>
  <si>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</si>
  <si>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</si>
  <si>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</si>
  <si>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</si>
  <si>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</si>
  <si>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</si>
  <si>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</si>
  <si>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</si>
  <si>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</si>
  <si>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</si>
  <si>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</si>
  <si>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</si>
  <si>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</si>
  <si>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</si>
  <si>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</si>
  <si>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</si>
  <si>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</si>
  <si>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</si>
  <si>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</si>
  <si>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</si>
  <si>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</si>
  <si>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</si>
  <si>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</si>
  <si>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</si>
  <si>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</si>
  <si>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</si>
  <si>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</si>
  <si>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</si>
  <si>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</si>
  <si>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</si>
  <si>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</si>
  <si>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</si>
  <si>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</si>
  <si>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</si>
  <si>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</si>
  <si>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</si>
  <si>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</si>
  <si>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</si>
  <si>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</si>
  <si>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</si>
  <si>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</si>
  <si>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</si>
  <si>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</si>
  <si>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</si>
  <si>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</si>
  <si>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</si>
  <si>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</si>
  <si>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</si>
  <si>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</si>
  <si>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</si>
  <si>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</si>
  <si>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</si>
  <si>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</si>
  <si>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</si>
  <si>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</si>
  <si>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</si>
  <si>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</si>
  <si>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</si>
  <si>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</si>
  <si>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</si>
  <si>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</si>
  <si>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</si>
  <si>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</si>
  <si>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</si>
  <si>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</si>
  <si>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</si>
  <si>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</si>
  <si>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</si>
  <si>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</si>
  <si>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</si>
  <si>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</si>
  <si>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</si>
  <si>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</si>
  <si>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</si>
  <si>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</si>
  <si>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</si>
  <si>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</si>
  <si>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</si>
  <si>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</si>
  <si>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</si>
  <si>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</si>
  <si>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</si>
  <si>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</si>
  <si>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</si>
  <si>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</si>
  <si>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</si>
  <si>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</si>
  <si>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</si>
  <si>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</si>
  <si>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</si>
  <si>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</si>
  <si>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</si>
  <si>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</si>
  <si>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</si>
  <si>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</si>
  <si>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</si>
  <si>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</si>
  <si>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</si>
  <si>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</si>
  <si>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</si>
  <si>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</si>
  <si>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</si>
  <si>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</si>
  <si>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</si>
  <si>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</si>
  <si>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</si>
  <si>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</si>
  <si>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</si>
  <si>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</si>
  <si>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</si>
  <si>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</si>
  <si>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</si>
  <si>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</si>
  <si>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</si>
  <si>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</si>
  <si>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</si>
  <si>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</si>
  <si>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</si>
  <si>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</si>
  <si>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</si>
  <si>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</si>
  <si>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</si>
  <si>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</si>
  <si>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</si>
  <si>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</si>
  <si>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</si>
  <si>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</si>
  <si>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</si>
  <si>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</si>
  <si>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</si>
  <si>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</si>
  <si>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</si>
  <si>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</si>
  <si>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</si>
  <si>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</si>
  <si>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</si>
  <si>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</si>
  <si>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</si>
  <si>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</si>
  <si>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</si>
  <si>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</si>
  <si>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</si>
  <si>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</si>
  <si>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</si>
  <si>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</si>
  <si>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</si>
  <si>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</si>
  <si>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</si>
  <si>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</si>
  <si>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</si>
  <si>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</si>
  <si>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</si>
  <si>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</si>
  <si>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</si>
  <si>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</si>
  <si>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</si>
  <si>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</si>
  <si>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</si>
  <si>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</si>
  <si>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</si>
  <si>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</si>
  <si>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</si>
  <si>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</si>
  <si>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</si>
  <si>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</si>
  <si>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</si>
  <si>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</si>
  <si>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</si>
  <si>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</si>
  <si>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</si>
  <si>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</si>
  <si>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</si>
  <si>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</si>
  <si>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</si>
  <si>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</si>
  <si>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</si>
  <si>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</si>
  <si>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</si>
  <si>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</si>
  <si>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</si>
  <si>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</si>
  <si>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</si>
  <si>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</si>
  <si>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</si>
  <si>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</si>
  <si>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</si>
  <si>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</si>
  <si>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</si>
  <si>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</si>
  <si>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</si>
  <si>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</si>
  <si>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</si>
  <si>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</si>
  <si>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</si>
  <si>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</si>
  <si>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</si>
  <si>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</si>
  <si>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</si>
  <si>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</si>
  <si>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</si>
  <si>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</si>
  <si>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</si>
  <si>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</si>
  <si>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</si>
  <si>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</si>
  <si>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</si>
  <si>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</si>
  <si>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</si>
  <si>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</si>
  <si>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</si>
  <si>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</si>
  <si>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</si>
  <si>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</si>
  <si>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</si>
  <si>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</si>
  <si>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</si>
  <si>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</si>
  <si>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</si>
  <si>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</si>
  <si>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</si>
  <si>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</si>
  <si>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</si>
  <si>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</si>
  <si>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</si>
  <si>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</si>
  <si>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</si>
  <si>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</si>
  <si>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</si>
  <si>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</si>
  <si>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</si>
  <si>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</si>
  <si>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</si>
  <si>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</si>
  <si>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</si>
  <si>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</si>
  <si>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</si>
  <si>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</si>
  <si>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</si>
  <si>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</si>
  <si>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</si>
  <si>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</si>
  <si>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</si>
  <si>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</si>
  <si>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</si>
  <si>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</si>
  <si>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</si>
  <si>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</si>
  <si>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</si>
  <si>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</si>
  <si>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</si>
  <si>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</si>
  <si>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</si>
  <si>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</si>
  <si>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</si>
  <si>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</si>
  <si>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</si>
  <si>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</si>
  <si>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</si>
  <si>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</si>
  <si>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</si>
  <si>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</si>
  <si>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</si>
  <si>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</si>
  <si>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</si>
  <si>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</si>
  <si>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</si>
  <si>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</si>
  <si>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</si>
  <si>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</si>
  <si>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</si>
  <si>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</si>
  <si>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</si>
  <si>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</si>
  <si>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</si>
  <si>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</si>
  <si>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</si>
  <si>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</si>
  <si>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</si>
  <si>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</si>
  <si>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</si>
  <si>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</si>
  <si>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</si>
  <si>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</si>
  <si>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</si>
  <si>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</si>
  <si>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</si>
  <si>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</si>
  <si>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</si>
  <si>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</si>
  <si>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</si>
  <si>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</si>
  <si>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</si>
  <si>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</si>
  <si>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</si>
  <si>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</si>
  <si>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</si>
  <si>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</si>
  <si>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</si>
  <si>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</si>
  <si>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</si>
  <si>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</si>
  <si>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</si>
  <si>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</si>
  <si>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</si>
  <si>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</si>
  <si>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</si>
  <si>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</si>
  <si>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</si>
  <si>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</si>
  <si>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</si>
  <si>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</si>
  <si>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</si>
  <si>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</si>
  <si>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</si>
  <si>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</si>
  <si>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</si>
  <si>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</si>
  <si>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</si>
  <si>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</si>
  <si>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</si>
  <si>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</si>
  <si>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</si>
  <si>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</si>
  <si>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</si>
  <si>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</si>
  <si>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</si>
  <si>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</si>
  <si>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</si>
  <si>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</si>
  <si>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</si>
  <si>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</si>
  <si>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</si>
  <si>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</si>
  <si>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</si>
  <si>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</si>
  <si>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</si>
  <si>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</si>
  <si>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</si>
  <si>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</si>
  <si>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</si>
  <si>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</si>
  <si>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</si>
  <si>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</si>
  <si>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</si>
  <si>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</si>
  <si>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</si>
  <si>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</si>
  <si>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</si>
  <si>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</si>
  <si>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</si>
  <si>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</si>
  <si>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</si>
  <si>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</si>
  <si>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</si>
  <si>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</si>
  <si>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</si>
  <si>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</si>
  <si>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</si>
  <si>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</si>
  <si>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</si>
  <si>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</si>
  <si>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</si>
  <si>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</si>
  <si>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</si>
  <si>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</si>
  <si>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</si>
  <si>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</si>
  <si>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</si>
  <si>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</si>
  <si>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</si>
  <si>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</si>
  <si>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</si>
  <si>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</si>
  <si>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</si>
  <si>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</si>
  <si>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</si>
  <si>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</si>
  <si>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</si>
  <si>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</si>
  <si>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</si>
  <si>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</si>
  <si>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</si>
  <si>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</si>
  <si>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</si>
  <si>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</si>
  <si>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</si>
  <si>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</si>
  <si>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</si>
  <si>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</si>
  <si>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</si>
  <si>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</si>
  <si>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</si>
  <si>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</si>
  <si>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</si>
  <si>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</si>
  <si>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</si>
  <si>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</si>
  <si>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</si>
  <si>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</si>
  <si>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</si>
  <si>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</si>
  <si>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</si>
  <si>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</si>
  <si>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</si>
  <si>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</si>
  <si>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</si>
  <si>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</si>
  <si>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</si>
  <si>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</si>
  <si>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</si>
  <si>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</si>
  <si>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</si>
  <si>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</si>
  <si>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</si>
  <si>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</si>
  <si>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</si>
  <si>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</si>
  <si>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</si>
  <si>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</si>
  <si>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</si>
  <si>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</si>
  <si>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</si>
  <si>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</si>
  <si>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</si>
  <si>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</si>
  <si>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</si>
  <si>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</si>
  <si>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</si>
  <si>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</si>
  <si>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</si>
  <si>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</si>
  <si>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</si>
  <si>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</si>
  <si>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</si>
  <si>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</si>
  <si>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</si>
  <si>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</si>
  <si>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</si>
  <si>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</si>
  <si>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</si>
  <si>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</si>
  <si>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</si>
  <si>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</si>
  <si>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</si>
  <si>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</si>
  <si>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</si>
  <si>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</si>
  <si>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</si>
  <si>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</si>
  <si>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</si>
  <si>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</si>
  <si>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</si>
  <si>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</si>
  <si>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</si>
  <si>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</si>
  <si>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</si>
  <si>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</si>
  <si>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</si>
  <si>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</si>
  <si>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</si>
  <si>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</si>
  <si>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</si>
  <si>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</si>
  <si>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</si>
  <si>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</si>
  <si>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</si>
  <si>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</si>
  <si>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</si>
  <si>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</si>
  <si>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</si>
  <si>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</si>
  <si>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</si>
  <si>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</si>
  <si>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</si>
  <si>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</si>
  <si>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</si>
  <si>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</si>
  <si>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</si>
  <si>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</si>
  <si>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</si>
  <si>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</si>
  <si>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</si>
  <si>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</si>
  <si>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</si>
  <si>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</si>
  <si>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</si>
  <si>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</si>
  <si>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</si>
  <si>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</si>
  <si>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</si>
  <si>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</si>
  <si>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</si>
  <si>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</si>
  <si>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</si>
  <si>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</si>
  <si>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</si>
  <si>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</si>
  <si>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</si>
  <si>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</si>
  <si>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</si>
  <si>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</si>
  <si>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</si>
  <si>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</si>
  <si>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</si>
  <si>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</si>
  <si>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</si>
  <si>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</si>
  <si>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</si>
  <si>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</si>
  <si>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</si>
  <si>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</si>
  <si>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</si>
  <si>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</si>
  <si>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</si>
  <si>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</si>
  <si>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</si>
  <si>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</si>
  <si>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</si>
  <si>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</si>
  <si>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</si>
  <si>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</si>
  <si>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</si>
  <si>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</si>
  <si>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</si>
  <si>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</si>
  <si>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</si>
  <si>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</si>
  <si>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</si>
  <si>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</si>
  <si>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</si>
  <si>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</si>
  <si>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</si>
  <si>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</si>
  <si>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</si>
  <si>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</si>
  <si>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</si>
  <si>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</si>
  <si>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</si>
  <si>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</si>
  <si>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</si>
  <si>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</si>
  <si>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</si>
  <si>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</si>
  <si>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</si>
  <si>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</si>
  <si>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</si>
  <si>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</si>
  <si>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</si>
  <si>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</si>
  <si>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</si>
  <si>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</si>
  <si>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</si>
  <si>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</si>
  <si>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</si>
  <si>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</si>
  <si>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</si>
  <si>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</si>
  <si>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</si>
  <si>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</si>
  <si>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</si>
  <si>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</si>
  <si>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</si>
  <si>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</si>
  <si>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</si>
  <si>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</si>
  <si>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</si>
  <si>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</si>
  <si>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</si>
  <si>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</si>
  <si>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</si>
  <si>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</si>
  <si>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</si>
  <si>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</si>
  <si>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</si>
  <si>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</si>
  <si>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</si>
  <si>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</si>
  <si>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</si>
  <si>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</si>
  <si>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</si>
  <si>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</si>
  <si>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</si>
  <si>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</si>
  <si>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</si>
  <si>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</si>
  <si>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</si>
  <si>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</si>
  <si>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</si>
  <si>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</si>
  <si>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</si>
  <si>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</si>
  <si>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</si>
  <si>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</si>
  <si>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</si>
  <si>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</si>
  <si>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</si>
  <si>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</si>
  <si>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</si>
  <si>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</si>
  <si>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</si>
  <si>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</si>
  <si>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</si>
  <si>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</si>
  <si>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</si>
  <si>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</si>
  <si>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</si>
  <si>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</si>
  <si>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</si>
  <si>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</si>
  <si>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</si>
  <si>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</si>
  <si>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</si>
  <si>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</si>
  <si>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</si>
  <si>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</si>
  <si>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</si>
  <si>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</si>
  <si>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</si>
  <si>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</si>
  <si>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</si>
  <si>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</si>
  <si>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</si>
  <si>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</si>
  <si>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</si>
  <si>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</si>
  <si>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</si>
  <si>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</si>
  <si>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</si>
  <si>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</si>
  <si>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</si>
  <si>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</si>
  <si>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</si>
  <si>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</si>
  <si>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</si>
  <si>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</si>
  <si>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</si>
  <si>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</si>
  <si>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</si>
  <si>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</si>
  <si>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</si>
  <si>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</si>
  <si>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</si>
  <si>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</si>
  <si>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</si>
  <si>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</si>
  <si>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</si>
  <si>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</si>
  <si>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</si>
  <si>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</si>
  <si>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</si>
  <si>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</si>
  <si>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</si>
  <si>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</si>
  <si>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</si>
  <si>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</si>
  <si>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</si>
  <si>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</si>
  <si>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</si>
  <si>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</si>
  <si>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</si>
  <si>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</si>
  <si>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</si>
  <si>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</si>
  <si>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</si>
  <si>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</si>
  <si>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</si>
  <si>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</si>
  <si>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</si>
  <si>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</si>
  <si>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</si>
  <si>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</si>
  <si>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</si>
  <si>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</si>
  <si>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</si>
  <si>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</si>
  <si>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</si>
  <si>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</si>
  <si>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</si>
  <si>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</si>
  <si>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</si>
  <si>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</si>
  <si>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</si>
  <si>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</si>
  <si>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</si>
  <si>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</si>
  <si>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</si>
  <si>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</si>
  <si>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</si>
  <si>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</si>
  <si>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</si>
  <si>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</si>
  <si>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</si>
  <si>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</si>
  <si>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</si>
  <si>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</si>
  <si>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</si>
  <si>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</si>
  <si>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</si>
  <si>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</si>
  <si>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</si>
  <si>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</si>
  <si>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</si>
  <si>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</si>
  <si>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</si>
  <si>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</si>
  <si>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</si>
  <si>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</si>
  <si>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</si>
  <si>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</si>
  <si>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</si>
  <si>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</si>
  <si>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</si>
  <si>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</si>
  <si>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</si>
  <si>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</si>
  <si>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</si>
  <si>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</si>
  <si>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</si>
  <si>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</si>
  <si>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</si>
  <si>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</si>
  <si>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</si>
  <si>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</si>
  <si>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</si>
  <si>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</si>
  <si>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</si>
  <si>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</si>
  <si>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</si>
  <si>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</si>
  <si>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</si>
  <si>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</si>
  <si>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</si>
  <si>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</si>
  <si>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</si>
  <si>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</si>
  <si>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</si>
  <si>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</si>
  <si>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</si>
  <si>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</si>
  <si>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</si>
  <si>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</si>
  <si>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</si>
  <si>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</si>
  <si>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</si>
  <si>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</si>
  <si>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</si>
  <si>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</si>
  <si>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</si>
  <si>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</si>
  <si>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</si>
  <si>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</si>
  <si>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</si>
  <si>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</si>
  <si>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</si>
  <si>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</si>
  <si>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</si>
  <si>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</si>
  <si>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</si>
  <si>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</si>
  <si>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</si>
  <si>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</si>
  <si>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</si>
  <si>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</si>
  <si>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</si>
  <si>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</si>
  <si>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</si>
  <si>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</si>
  <si>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</si>
  <si>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</si>
  <si>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</si>
  <si>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</si>
  <si>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</si>
  <si>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</si>
  <si>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</si>
  <si>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</si>
  <si>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</si>
  <si>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</si>
  <si>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</si>
  <si>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</si>
  <si>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</si>
  <si>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</si>
  <si>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</si>
  <si>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</si>
  <si>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</si>
  <si>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</si>
  <si>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</si>
  <si>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</si>
  <si>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</si>
  <si>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</si>
  <si>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</si>
  <si>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</si>
  <si>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</si>
  <si>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</si>
  <si>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</si>
  <si>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</si>
  <si>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</si>
  <si>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</si>
  <si>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</si>
  <si>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</si>
  <si>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</si>
  <si>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</si>
  <si>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</si>
  <si>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</si>
  <si>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</si>
  <si>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</si>
  <si>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</si>
  <si>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</si>
  <si>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</si>
  <si>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</si>
  <si>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</si>
  <si>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</si>
  <si>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</si>
  <si>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</si>
  <si>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</si>
  <si>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</si>
  <si>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</si>
  <si>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</si>
  <si>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</si>
  <si>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</si>
  <si>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</si>
  <si>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</si>
  <si>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</si>
  <si>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</si>
  <si>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</si>
  <si>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</si>
  <si>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</si>
  <si>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</si>
  <si>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</si>
  <si>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</si>
  <si>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</si>
  <si>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</si>
  <si>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</si>
  <si>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</si>
  <si>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</si>
  <si>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</si>
  <si>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</si>
  <si>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</si>
  <si>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</si>
  <si>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</si>
  <si>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</si>
  <si>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</si>
  <si>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</si>
  <si>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</si>
  <si>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</si>
  <si>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</si>
  <si>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</si>
  <si>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</si>
  <si>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</si>
  <si>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</si>
  <si>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</si>
  <si>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</si>
  <si>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</si>
  <si>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</si>
  <si>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</si>
  <si>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</si>
  <si>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</si>
  <si>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</si>
  <si>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</si>
  <si>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</si>
  <si>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</si>
  <si>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</si>
  <si>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</si>
  <si>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</si>
  <si>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</si>
  <si>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</si>
  <si>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</si>
  <si>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</si>
  <si>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</si>
  <si>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</si>
  <si>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</si>
  <si>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</si>
  <si>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</si>
  <si>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</si>
  <si>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</si>
  <si>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</si>
  <si>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</si>
  <si>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</si>
  <si>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</si>
  <si>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</si>
  <si>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</si>
  <si>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</si>
  <si>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</si>
  <si>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</si>
  <si>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</si>
  <si>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</si>
  <si>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</si>
  <si>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</si>
  <si>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</si>
  <si>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</si>
  <si>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</si>
  <si>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</si>
  <si>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</si>
  <si>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</si>
  <si>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</si>
  <si>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</si>
  <si>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</si>
  <si>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</si>
  <si>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</si>
  <si>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</si>
  <si>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</si>
  <si>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</si>
  <si>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</si>
  <si>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</si>
  <si>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</si>
  <si>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</si>
  <si>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</si>
  <si>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</si>
  <si>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</si>
  <si>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</si>
  <si>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</si>
  <si>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</si>
  <si>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</si>
  <si>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</si>
  <si>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</si>
  <si>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</si>
  <si>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</si>
  <si>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</si>
  <si>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</si>
  <si>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</si>
  <si>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</si>
  <si>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</si>
  <si>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</si>
  <si>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</si>
  <si>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</si>
  <si>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</si>
  <si>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</si>
  <si>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</si>
  <si>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</si>
  <si>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</si>
  <si>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</si>
  <si>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</si>
  <si>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</si>
  <si>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</si>
  <si>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</si>
  <si>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</si>
  <si>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</si>
  <si>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</si>
  <si>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</si>
  <si>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</si>
  <si>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</si>
  <si>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</si>
  <si>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</si>
  <si>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</si>
  <si>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</si>
  <si>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</si>
  <si>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</si>
  <si>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</si>
  <si>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</si>
  <si>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</si>
  <si>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</si>
  <si>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</si>
  <si>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</si>
  <si>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</si>
  <si>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</si>
  <si>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</si>
  <si>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</si>
  <si>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</si>
  <si>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</si>
  <si>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</si>
  <si>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</si>
  <si>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</si>
  <si>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</si>
  <si>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</si>
  <si>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</si>
  <si>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</si>
  <si>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</si>
  <si>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</si>
  <si>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</si>
  <si>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</si>
  <si>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</si>
  <si>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</si>
  <si>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</si>
  <si>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</si>
  <si>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</si>
  <si>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</si>
  <si>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</si>
  <si>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</si>
  <si>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</si>
  <si>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</si>
  <si>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</si>
  <si>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</si>
  <si>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</si>
  <si>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</si>
  <si>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</si>
  <si>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</si>
  <si>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</si>
  <si>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</si>
  <si>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</si>
  <si>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</si>
  <si>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</si>
  <si>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</si>
  <si>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</si>
  <si>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</si>
  <si>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</si>
  <si>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</si>
  <si>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</si>
  <si>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</si>
  <si>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</si>
  <si>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</si>
  <si>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</si>
  <si>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</si>
  <si>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</si>
  <si>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</si>
  <si>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</si>
  <si>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</si>
  <si>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</si>
  <si>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</si>
  <si>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</si>
  <si>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</si>
  <si>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</si>
  <si>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</si>
  <si>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</si>
  <si>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</si>
  <si>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</si>
  <si>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</si>
  <si>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</si>
  <si>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</si>
  <si>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</si>
  <si>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</si>
  <si>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</si>
  <si>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</si>
  <si>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</si>
  <si>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</si>
  <si>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</si>
  <si>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</si>
  <si>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</si>
  <si>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</si>
  <si>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</si>
  <si>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</si>
  <si>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</si>
  <si>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</si>
  <si>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</si>
  <si>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</si>
  <si>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</si>
  <si>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</si>
  <si>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</si>
  <si>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</si>
  <si>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</si>
  <si>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</si>
  <si>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</si>
  <si>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</si>
  <si>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</si>
  <si>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</si>
  <si>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</si>
  <si>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</si>
  <si>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</si>
  <si>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</si>
  <si>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</si>
  <si>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</si>
  <si>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</si>
  <si>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</si>
  <si>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</si>
  <si>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</si>
  <si>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</si>
  <si>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</si>
  <si>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</si>
  <si>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</si>
  <si>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</si>
  <si>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</si>
  <si>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</si>
  <si>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</si>
  <si>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</si>
  <si>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</si>
  <si>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</si>
  <si>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</si>
  <si>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</si>
  <si>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</si>
  <si>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</si>
  <si>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</si>
  <si>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</si>
  <si>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</si>
  <si>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</si>
  <si>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</si>
  <si>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</si>
  <si>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</si>
  <si>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</si>
  <si>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</si>
  <si>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</si>
  <si>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</si>
  <si>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</si>
  <si>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</si>
  <si>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</si>
  <si>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</si>
  <si>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</si>
  <si>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</si>
  <si>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</si>
  <si>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</si>
  <si>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</si>
  <si>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</si>
  <si>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</si>
  <si>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</si>
  <si>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</si>
  <si>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</si>
  <si>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</si>
  <si>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</si>
  <si>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</si>
  <si>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</si>
  <si>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</si>
  <si>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</si>
  <si>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</si>
  <si>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</si>
  <si>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</si>
  <si>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</si>
  <si>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</si>
  <si>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</si>
  <si>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</si>
  <si>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</si>
  <si>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</si>
  <si>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</si>
  <si>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</si>
  <si>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</si>
  <si>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</si>
  <si>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</si>
  <si>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</si>
  <si>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</si>
  <si>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</si>
  <si>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</si>
  <si>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</si>
  <si>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</si>
  <si>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</si>
  <si>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</si>
  <si>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</si>
  <si>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</si>
  <si>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</si>
  <si>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</si>
  <si>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</si>
  <si>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</si>
  <si>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</si>
  <si>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</si>
  <si>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</si>
  <si>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</si>
  <si>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</si>
  <si>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</si>
  <si>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</si>
  <si>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</si>
  <si>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</si>
  <si>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</si>
  <si>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</si>
  <si>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</si>
  <si>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</si>
  <si>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</si>
  <si>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</si>
  <si>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</si>
  <si>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</si>
  <si>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</si>
  <si>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</si>
  <si>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</si>
  <si>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</si>
  <si>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</si>
  <si>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</si>
  <si>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</si>
  <si>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</si>
  <si>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</si>
  <si>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</si>
  <si>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</si>
  <si>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</si>
  <si>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</si>
  <si>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</si>
  <si>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</si>
  <si>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</si>
  <si>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</si>
  <si>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</si>
  <si>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</si>
  <si>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</si>
  <si>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</si>
  <si>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</si>
  <si>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</si>
  <si>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</si>
  <si>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</si>
  <si>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</si>
  <si>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</si>
  <si>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</si>
  <si>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</si>
  <si>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</si>
  <si>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</si>
  <si>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</si>
  <si>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</si>
  <si>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</si>
  <si>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</si>
  <si>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</si>
  <si>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</si>
  <si>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</si>
  <si>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</si>
  <si>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</si>
  <si>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</si>
  <si>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</si>
  <si>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</si>
  <si>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</si>
  <si>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</si>
  <si>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</si>
  <si>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</si>
  <si>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</si>
  <si>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</si>
  <si>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</si>
  <si>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</si>
  <si>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</si>
  <si>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</si>
  <si>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</si>
  <si>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</si>
  <si>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</si>
  <si>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</si>
  <si>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</si>
  <si>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</si>
  <si>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</si>
  <si>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</si>
  <si>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</si>
  <si>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</si>
  <si>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</si>
  <si>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</si>
  <si>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</si>
  <si>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</si>
  <si>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</si>
  <si>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</si>
  <si>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</si>
  <si>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</si>
  <si>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</si>
  <si>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</si>
  <si>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</si>
  <si>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</si>
  <si>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</si>
  <si>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</si>
  <si>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</si>
  <si>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</si>
  <si>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</si>
  <si>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</si>
  <si>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</si>
  <si>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</si>
  <si>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</si>
  <si>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</si>
  <si>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</si>
  <si>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</si>
  <si>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</si>
  <si>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</si>
  <si>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</si>
  <si>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</si>
  <si>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</si>
  <si>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</si>
  <si>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</si>
  <si>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</si>
  <si>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</si>
  <si>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</si>
  <si>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</si>
  <si>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</si>
  <si>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</si>
  <si>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</si>
  <si>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</si>
  <si>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</si>
  <si>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</si>
  <si>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</si>
  <si>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</si>
  <si>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</si>
  <si>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</si>
  <si>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</si>
  <si>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</si>
  <si>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</si>
  <si>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</si>
  <si>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</si>
  <si>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</si>
  <si>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</si>
  <si>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</si>
  <si>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</si>
  <si>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</si>
  <si>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</si>
  <si>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</si>
  <si>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</si>
  <si>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</si>
  <si>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</si>
  <si>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</si>
  <si>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</si>
  <si>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</si>
  <si>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</si>
  <si>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</si>
  <si>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</si>
  <si>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</si>
  <si>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</si>
  <si>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</si>
  <si>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</si>
  <si>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</si>
  <si>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</si>
  <si>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</si>
  <si>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</si>
  <si>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</si>
  <si>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</si>
  <si>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</si>
  <si>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</si>
  <si>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</si>
  <si>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</si>
  <si>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</si>
  <si>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</si>
  <si>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</si>
  <si>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</si>
  <si>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</si>
  <si>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</si>
  <si>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</si>
  <si>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</si>
  <si>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</si>
  <si>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</si>
  <si>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</si>
  <si>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</si>
  <si>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</si>
  <si>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</si>
  <si>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</si>
  <si>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</si>
  <si>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</si>
  <si>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</si>
  <si>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</si>
  <si>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</si>
  <si>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</si>
  <si>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</si>
  <si>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</si>
  <si>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</si>
  <si>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</si>
  <si>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</si>
  <si>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</si>
  <si>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</si>
  <si>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</si>
  <si>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</si>
  <si>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</si>
  <si>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</si>
  <si>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</si>
  <si>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</si>
  <si>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</si>
  <si>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</si>
  <si>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</si>
  <si>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</si>
  <si>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</si>
  <si>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</si>
  <si>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</si>
  <si>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</si>
  <si>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</si>
  <si>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</si>
  <si>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</si>
  <si>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</si>
  <si>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</si>
  <si>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</si>
  <si>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</si>
  <si>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</si>
  <si>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</si>
  <si>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</si>
  <si>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</si>
  <si>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</si>
  <si>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</si>
  <si>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</si>
  <si>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</si>
  <si>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</si>
  <si>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</si>
  <si>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</si>
  <si>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</si>
  <si>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</si>
  <si>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</si>
  <si>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</si>
  <si>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</si>
  <si>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</si>
  <si>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</si>
  <si>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</si>
  <si>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</si>
  <si>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</si>
  <si>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</si>
  <si>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</si>
  <si>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</si>
  <si>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</si>
  <si>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</si>
  <si>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</si>
  <si>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</si>
  <si>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</si>
  <si>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</si>
  <si>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</si>
  <si>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</si>
  <si>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</si>
  <si>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</si>
  <si>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</si>
  <si>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</si>
  <si>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</si>
  <si>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</si>
  <si>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</si>
  <si>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</si>
  <si>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</si>
  <si>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</si>
  <si>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</si>
  <si>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</si>
  <si>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</si>
  <si>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</si>
  <si>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</si>
  <si>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</si>
  <si>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</si>
  <si>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</si>
  <si>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</si>
  <si>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</si>
  <si>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</si>
  <si>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</si>
  <si>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</si>
  <si>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</si>
  <si>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</si>
  <si>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</si>
  <si>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</si>
  <si>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</si>
  <si>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</si>
  <si>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</si>
  <si>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</si>
  <si>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</si>
  <si>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</si>
  <si>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</si>
  <si>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</si>
  <si>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</si>
  <si>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</si>
  <si>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</si>
  <si>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</si>
  <si>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</si>
  <si>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</si>
  <si>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</si>
  <si>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</si>
  <si>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</si>
  <si>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</si>
  <si>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</si>
  <si>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</si>
  <si>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</si>
  <si>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</si>
  <si>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</si>
  <si>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</si>
  <si>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</si>
  <si>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</si>
  <si>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</si>
  <si>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</si>
  <si>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</si>
  <si>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</si>
  <si>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</si>
  <si>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</si>
  <si>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</si>
  <si>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</si>
  <si>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</si>
  <si>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</si>
  <si>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</si>
  <si>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</si>
  <si>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</si>
  <si>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</si>
  <si>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</si>
  <si>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</si>
  <si>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</si>
  <si>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</si>
  <si>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</si>
  <si>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</si>
  <si>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</si>
  <si>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</si>
  <si>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</si>
  <si>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</si>
  <si>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</si>
  <si>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</si>
  <si>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</si>
  <si>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</si>
  <si>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</si>
  <si>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</si>
  <si>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</si>
  <si>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</si>
  <si>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</si>
  <si>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</si>
  <si>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</si>
  <si>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</si>
  <si>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</si>
  <si>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</si>
  <si>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</si>
  <si>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</si>
  <si>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</si>
  <si>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</si>
  <si>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</si>
  <si>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</si>
  <si>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</si>
  <si>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</si>
  <si>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</si>
  <si>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</si>
  <si>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</si>
  <si>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</si>
  <si>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</si>
  <si>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</si>
  <si>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</si>
  <si>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</si>
  <si>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</si>
  <si>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</si>
  <si>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</si>
  <si>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</si>
  <si>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</si>
  <si>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</si>
  <si>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</si>
  <si>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</si>
  <si>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</si>
  <si>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</si>
  <si>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</si>
  <si>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</si>
  <si>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</si>
  <si>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</si>
  <si>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</si>
  <si>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</si>
  <si>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</si>
  <si>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</si>
  <si>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</si>
  <si>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</si>
  <si>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</si>
  <si>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</si>
  <si>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</si>
  <si>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</si>
  <si>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</si>
  <si>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</si>
  <si>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</si>
  <si>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</si>
  <si>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</si>
  <si>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</si>
  <si>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</si>
  <si>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</si>
  <si>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</si>
  <si>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</si>
  <si>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</si>
  <si>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</si>
  <si>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</si>
  <si>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</si>
  <si>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</si>
  <si>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</si>
  <si>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</si>
  <si>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</si>
  <si>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</si>
  <si>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</si>
  <si>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</si>
  <si>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</si>
  <si>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</si>
  <si>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</si>
  <si>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</si>
  <si>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</si>
  <si>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</si>
  <si>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</si>
  <si>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</si>
  <si>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</si>
  <si>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</si>
  <si>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</si>
  <si>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</si>
  <si>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</si>
  <si>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</si>
  <si>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</si>
  <si>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</si>
  <si>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</si>
  <si>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</si>
  <si>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</si>
  <si>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</si>
  <si>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</si>
  <si>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</si>
  <si>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</si>
  <si>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</si>
  <si>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</si>
  <si>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</si>
  <si>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</si>
  <si>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</si>
  <si>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</si>
  <si>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</si>
  <si>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</si>
  <si>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</si>
  <si>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</si>
  <si>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</si>
  <si>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</si>
  <si>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</si>
  <si>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</si>
  <si>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</si>
  <si>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</si>
  <si>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</si>
  <si>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</si>
  <si>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</si>
  <si>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</si>
  <si>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</si>
  <si>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</si>
  <si>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</si>
  <si>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</si>
  <si>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</si>
  <si>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</si>
  <si>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</si>
  <si>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</si>
  <si>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</si>
  <si>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</si>
  <si>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</si>
  <si>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</si>
  <si>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</si>
  <si>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</si>
  <si>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</si>
  <si>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</si>
  <si>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</si>
  <si>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</si>
  <si>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</si>
  <si>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</si>
  <si>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</si>
  <si>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</si>
  <si>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</si>
  <si>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</si>
  <si>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</si>
  <si>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</si>
  <si>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</si>
  <si>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</si>
  <si>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</si>
  <si>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</si>
  <si>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</si>
  <si>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</si>
  <si>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</si>
  <si>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</si>
  <si>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</si>
  <si>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</si>
  <si>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</si>
  <si>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</si>
  <si>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</si>
  <si>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</si>
  <si>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</si>
  <si>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</si>
  <si>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</si>
  <si>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</si>
  <si>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</si>
  <si>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</si>
  <si>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</si>
  <si>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</si>
  <si>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</si>
  <si>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</si>
  <si>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</si>
  <si>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</si>
  <si>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</si>
  <si>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</si>
  <si>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</si>
  <si>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</si>
  <si>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</si>
  <si>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</si>
  <si>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</si>
  <si>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</si>
  <si>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</si>
  <si>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</si>
  <si>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</si>
  <si>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</si>
  <si>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</si>
  <si>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</si>
  <si>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</si>
  <si>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</si>
  <si>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</si>
  <si>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</si>
  <si>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</si>
  <si>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</si>
  <si>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</si>
  <si>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</si>
  <si>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</si>
  <si>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</si>
  <si>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</si>
  <si>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</si>
  <si>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</si>
  <si>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</si>
  <si>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</si>
  <si>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</si>
  <si>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</si>
  <si>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</si>
  <si>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</si>
  <si>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</si>
  <si>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</si>
  <si>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</si>
  <si>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</si>
  <si>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</si>
  <si>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</si>
  <si>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</si>
  <si>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</si>
  <si>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</si>
  <si>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</si>
  <si>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</si>
  <si>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</si>
  <si>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</si>
  <si>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</si>
  <si>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</si>
  <si>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</si>
  <si>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</si>
  <si>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</si>
  <si>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</si>
  <si>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</si>
  <si>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</si>
  <si>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</si>
  <si>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</si>
  <si>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</si>
  <si>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</si>
  <si>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</si>
  <si>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</si>
  <si>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</si>
  <si>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</si>
  <si>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</si>
  <si>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</si>
  <si>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</si>
  <si>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</si>
  <si>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</si>
  <si>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</si>
  <si>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</si>
  <si>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</si>
  <si>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</si>
  <si>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</si>
  <si>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</si>
  <si>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</si>
  <si>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</si>
  <si>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</si>
  <si>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</si>
  <si>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</si>
  <si>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</si>
  <si>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</si>
  <si>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</si>
  <si>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</si>
  <si>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</si>
  <si>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</si>
  <si>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</si>
  <si>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</si>
  <si>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</si>
  <si>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</si>
  <si>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</si>
  <si>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</si>
  <si>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</si>
  <si>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</si>
  <si>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</si>
  <si>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</si>
  <si>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</si>
  <si>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</si>
  <si>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</si>
  <si>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</si>
  <si>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</si>
  <si>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</si>
  <si>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</si>
  <si>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</si>
  <si>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</si>
  <si>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</si>
  <si>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</si>
  <si>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</si>
  <si>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</si>
  <si>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</si>
  <si>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</si>
  <si>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</si>
  <si>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</si>
  <si>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</si>
  <si>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</si>
  <si>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</si>
  <si>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</si>
  <si>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</si>
  <si>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</si>
  <si>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</si>
  <si>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</si>
  <si>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</si>
  <si>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</si>
  <si>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</si>
  <si>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</si>
  <si>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</si>
  <si>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</si>
  <si>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</si>
  <si>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</si>
  <si>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</si>
  <si>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</si>
  <si>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</si>
  <si>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</si>
  <si>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</si>
  <si>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</si>
  <si>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</si>
  <si>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</si>
  <si>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</si>
  <si>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</si>
  <si>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</si>
  <si>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</si>
  <si>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</si>
  <si>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</si>
  <si>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</si>
  <si>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</si>
  <si>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</si>
  <si>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</si>
  <si>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</si>
  <si>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</si>
  <si>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</si>
  <si>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</si>
  <si>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</si>
  <si>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</si>
  <si>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</si>
  <si>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</si>
  <si>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</si>
  <si>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</si>
  <si>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</si>
  <si>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</si>
  <si>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</si>
  <si>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</si>
  <si>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</si>
  <si>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</si>
  <si>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</si>
  <si>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</si>
  <si>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</si>
  <si>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</si>
  <si>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</si>
  <si>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</si>
  <si>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</si>
  <si>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</si>
  <si>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</si>
  <si>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</si>
  <si>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</si>
  <si>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</si>
  <si>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</si>
  <si>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</si>
  <si>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</si>
  <si>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</si>
  <si>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</si>
  <si>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</si>
  <si>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</si>
  <si>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</si>
  <si>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</si>
  <si>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</si>
  <si>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</si>
  <si>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</si>
  <si>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</si>
  <si>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</si>
  <si>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</si>
  <si>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</si>
  <si>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</si>
  <si>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</si>
  <si>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</si>
  <si>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</si>
  <si>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</si>
  <si>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</si>
  <si>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</si>
  <si>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</si>
  <si>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</si>
  <si>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</si>
  <si>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</si>
  <si>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</si>
  <si>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</si>
  <si>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</si>
  <si>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</si>
  <si>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</si>
  <si>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</si>
  <si>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</si>
  <si>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</si>
  <si>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</si>
  <si>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</si>
  <si>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</si>
  <si>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</si>
  <si>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</si>
  <si>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</si>
  <si>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</si>
  <si>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</si>
  <si>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</si>
  <si>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</si>
  <si>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</si>
  <si>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</si>
  <si>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</si>
  <si>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</si>
  <si>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</si>
  <si>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</si>
  <si>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</si>
  <si>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</si>
  <si>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</si>
  <si>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</si>
  <si>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</si>
  <si>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</si>
  <si>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</si>
  <si>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</si>
  <si>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</si>
  <si>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</si>
  <si>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</si>
  <si>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</si>
  <si>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</si>
  <si>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</si>
  <si>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</si>
  <si>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</si>
  <si>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</si>
  <si>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</si>
  <si>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</si>
  <si>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</si>
  <si>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</si>
  <si>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</si>
  <si>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</si>
  <si>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</si>
  <si>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</si>
  <si>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</si>
  <si>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</si>
  <si>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</si>
  <si>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</si>
  <si>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</si>
  <si>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</si>
  <si>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</si>
  <si>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</si>
  <si>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</si>
  <si>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</si>
  <si>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</si>
  <si>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</si>
  <si>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</si>
  <si>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</si>
  <si>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</si>
  <si>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</si>
  <si>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</si>
  <si>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</si>
  <si>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</si>
  <si>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</si>
  <si>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</si>
  <si>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</si>
  <si>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</si>
  <si>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</si>
  <si>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</si>
  <si>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</si>
  <si>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</si>
  <si>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</si>
  <si>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</si>
  <si>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</si>
  <si>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</si>
  <si>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</si>
  <si>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</si>
  <si>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</si>
  <si>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</si>
  <si>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</si>
  <si>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</si>
  <si>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</si>
  <si>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</si>
  <si>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</si>
  <si>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</si>
  <si>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</si>
  <si>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</si>
  <si>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</si>
  <si>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</si>
  <si>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</si>
  <si>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</si>
  <si>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</si>
  <si>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</si>
  <si>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</si>
  <si>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</si>
  <si>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</si>
  <si>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</si>
  <si>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</si>
  <si>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</si>
  <si>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</si>
  <si>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</si>
  <si>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</si>
  <si>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</si>
  <si>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</si>
  <si>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</si>
  <si>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</si>
  <si>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</si>
  <si>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</si>
  <si>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</si>
  <si>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</si>
  <si>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</si>
  <si>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</si>
  <si>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</si>
  <si>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</si>
  <si>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</si>
  <si>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</si>
  <si>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</si>
  <si>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</si>
  <si>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</si>
  <si>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</si>
  <si>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</si>
  <si>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</si>
  <si>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</si>
  <si>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</si>
  <si>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</si>
  <si>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</si>
  <si>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</si>
  <si>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</si>
  <si>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</si>
  <si>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</si>
  <si>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</si>
  <si>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</si>
  <si>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</si>
  <si>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</si>
  <si>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</si>
  <si>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</si>
  <si>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</si>
  <si>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</si>
  <si>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</si>
  <si>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</si>
  <si>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</si>
  <si>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</si>
  <si>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</si>
  <si>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</si>
  <si>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</si>
  <si>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</si>
  <si>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</si>
  <si>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</si>
  <si>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</si>
  <si>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</si>
  <si>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</si>
  <si>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</si>
  <si>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</si>
  <si>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</si>
  <si>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</si>
  <si>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</si>
  <si>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</si>
  <si>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</si>
  <si>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</si>
  <si>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</si>
  <si>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</si>
  <si>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</si>
  <si>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</si>
  <si>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</si>
  <si>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</si>
  <si>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</si>
  <si>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</si>
  <si>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</si>
  <si>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</si>
  <si>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</si>
  <si>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</si>
  <si>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</si>
  <si>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</si>
  <si>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</si>
  <si>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</si>
  <si>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</si>
  <si>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</si>
  <si>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</si>
  <si>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</si>
  <si>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</si>
  <si>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</si>
  <si>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</si>
  <si>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</si>
  <si>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</si>
  <si>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</si>
  <si>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</si>
  <si>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</si>
  <si>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</si>
  <si>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</si>
  <si>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</si>
  <si>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</si>
  <si>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</si>
  <si>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</si>
  <si>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</si>
  <si>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</si>
  <si>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</si>
  <si>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</si>
  <si>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</si>
  <si>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</si>
  <si>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</si>
  <si>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</si>
  <si>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</si>
  <si>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</si>
  <si>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</si>
  <si>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</si>
  <si>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</si>
  <si>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</si>
  <si>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</si>
  <si>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</si>
  <si>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</si>
  <si>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</si>
  <si>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</si>
  <si>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</si>
  <si>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</si>
  <si>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</si>
  <si>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</si>
  <si>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</si>
  <si>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</si>
  <si>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</si>
  <si>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</si>
  <si>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</si>
  <si>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</si>
  <si>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</si>
  <si>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</si>
  <si>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</si>
  <si>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</si>
  <si>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</si>
  <si>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</si>
  <si>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</si>
  <si>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</si>
  <si>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</si>
  <si>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</si>
  <si>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</si>
  <si>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</si>
  <si>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</si>
  <si>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</si>
  <si>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</si>
  <si>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</si>
  <si>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</si>
  <si>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</si>
  <si>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</si>
  <si>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</si>
  <si>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</si>
  <si>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</si>
  <si>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</si>
  <si>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</si>
  <si>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</si>
  <si>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</si>
  <si>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</si>
  <si>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</si>
  <si>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</si>
  <si>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</si>
  <si>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</si>
  <si>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</si>
  <si>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</si>
  <si>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</si>
  <si>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</si>
  <si>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</si>
  <si>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</si>
  <si>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</si>
  <si>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</si>
  <si>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</si>
  <si>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</si>
  <si>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</si>
  <si>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</si>
  <si>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</si>
  <si>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</si>
  <si>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</si>
  <si>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</si>
  <si>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</si>
  <si>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</si>
  <si>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</si>
  <si>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</si>
  <si>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</si>
  <si>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</si>
  <si>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</si>
  <si>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</si>
  <si>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</si>
  <si>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</si>
  <si>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</si>
  <si>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</si>
  <si>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</si>
  <si>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</si>
  <si>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</si>
  <si>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</si>
  <si>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</si>
  <si>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</si>
  <si>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</si>
  <si>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</si>
  <si>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</si>
  <si>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</si>
  <si>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</si>
  <si>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</si>
  <si>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</si>
  <si>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</si>
  <si>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</si>
  <si>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</si>
  <si>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</si>
  <si>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</si>
  <si>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</si>
  <si>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</si>
  <si>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</si>
  <si>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</si>
  <si>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</si>
  <si>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</si>
  <si>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</si>
  <si>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</si>
  <si>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</si>
  <si>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</si>
  <si>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</si>
  <si>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</si>
  <si>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</si>
  <si>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</si>
  <si>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</si>
  <si>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</si>
  <si>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</si>
  <si>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</si>
  <si>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</si>
  <si>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</si>
  <si>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</si>
  <si>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</si>
  <si>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</si>
  <si>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</si>
  <si>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</si>
  <si>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</si>
  <si>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</si>
  <si>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</si>
  <si>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</si>
  <si>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</si>
  <si>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</si>
  <si>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</si>
  <si>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</si>
  <si>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</si>
  <si>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</si>
  <si>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</si>
  <si>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</si>
  <si>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</si>
  <si>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</si>
  <si>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</si>
  <si>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</si>
  <si>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</si>
  <si>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</si>
  <si>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</si>
  <si>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</si>
  <si>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</si>
  <si>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</si>
  <si>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</si>
  <si>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</si>
  <si>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</si>
  <si>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</si>
  <si>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</si>
  <si>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</si>
  <si>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</si>
  <si>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</si>
  <si>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</si>
  <si>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</si>
  <si>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</si>
  <si>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</si>
  <si>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</si>
  <si>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</si>
  <si>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</si>
  <si>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</si>
  <si>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</si>
  <si>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</si>
  <si>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</si>
  <si>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</si>
  <si>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</si>
  <si>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</si>
  <si>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</si>
  <si>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</si>
  <si>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</si>
  <si>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</si>
  <si>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</si>
  <si>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</si>
  <si>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</si>
  <si>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</si>
  <si>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</si>
  <si>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</si>
  <si>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</si>
  <si>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</si>
  <si>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</si>
  <si>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</si>
  <si>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</si>
  <si>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</si>
  <si>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</si>
  <si>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</si>
  <si>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</si>
  <si>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</si>
  <si>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</si>
  <si>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</si>
  <si>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</si>
  <si>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</si>
  <si>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</si>
  <si>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</si>
  <si>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</si>
  <si>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</si>
  <si>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</si>
  <si>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</si>
  <si>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</si>
  <si>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</si>
  <si>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</si>
  <si>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</si>
  <si>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</si>
  <si>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</si>
  <si>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</si>
  <si>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</si>
  <si>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</si>
  <si>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</si>
  <si>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</si>
  <si>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</si>
  <si>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</si>
  <si>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</si>
  <si>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</si>
  <si>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</si>
  <si>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</si>
  <si>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</si>
  <si>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</si>
  <si>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</si>
  <si>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</si>
  <si>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</si>
  <si>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</si>
  <si>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</si>
  <si>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</si>
  <si>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</si>
  <si>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</si>
  <si>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</si>
  <si>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</si>
  <si>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</si>
  <si>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</si>
  <si>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</si>
  <si>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</si>
  <si>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</si>
  <si>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</si>
  <si>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</si>
  <si>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</si>
  <si>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</si>
  <si>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</si>
  <si>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</si>
  <si>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</si>
  <si>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</si>
  <si>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</si>
  <si>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</si>
  <si>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</si>
  <si>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</si>
  <si>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</si>
  <si>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</si>
  <si>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</si>
  <si>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</si>
  <si>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</si>
  <si>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</si>
  <si>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</si>
  <si>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</si>
  <si>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</si>
  <si>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</si>
  <si>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</si>
  <si>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</si>
  <si>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</si>
  <si>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</si>
  <si>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</si>
  <si>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</si>
  <si>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</si>
  <si>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</si>
  <si>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</si>
  <si>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</si>
  <si>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</si>
  <si>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</si>
  <si>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</si>
  <si>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</si>
  <si>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</si>
  <si>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</si>
  <si>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</si>
  <si>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</si>
  <si>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</si>
  <si>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</si>
  <si>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</si>
  <si>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</si>
  <si>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</si>
  <si>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</si>
  <si>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</si>
  <si>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</si>
  <si>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</si>
  <si>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</si>
  <si>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</si>
  <si>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</si>
  <si>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</si>
  <si>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</si>
  <si>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</si>
  <si>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</si>
  <si>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</si>
  <si>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</si>
  <si>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</si>
  <si>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</si>
  <si>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</si>
  <si>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</si>
  <si>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</si>
  <si>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</si>
  <si>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</si>
  <si>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</si>
  <si>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</si>
  <si>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</si>
  <si>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</si>
  <si>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</si>
  <si>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</si>
  <si>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</si>
  <si>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</si>
  <si>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</si>
  <si>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</si>
  <si>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</si>
  <si>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</si>
  <si>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</si>
  <si>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</si>
  <si>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</si>
  <si>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</si>
  <si>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</si>
  <si>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</si>
  <si>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</si>
  <si>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</si>
  <si>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</si>
  <si>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</si>
  <si>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</si>
  <si>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</si>
  <si>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</si>
  <si>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</si>
  <si>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</si>
  <si>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</si>
  <si>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</si>
  <si>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</si>
  <si>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</si>
  <si>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</si>
  <si>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</si>
  <si>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</si>
  <si>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</si>
  <si>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</si>
  <si>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</si>
  <si>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</si>
  <si>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</si>
  <si>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</si>
  <si>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</si>
  <si>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</si>
  <si>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</si>
  <si>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</si>
  <si>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</si>
  <si>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</si>
  <si>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</si>
  <si>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</si>
  <si>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</si>
  <si>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</si>
  <si>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</si>
  <si>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</si>
  <si>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</si>
  <si>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</si>
  <si>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</si>
  <si>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</si>
  <si>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</si>
  <si>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</si>
  <si>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</si>
  <si>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</si>
  <si>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</si>
  <si>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</si>
  <si>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</si>
  <si>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</si>
  <si>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</si>
  <si>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</si>
  <si>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</si>
  <si>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</si>
  <si>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</si>
  <si>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</si>
  <si>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</si>
  <si>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</si>
  <si>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</si>
  <si>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</si>
  <si>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</si>
  <si>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</si>
  <si>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</si>
  <si>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</si>
  <si>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</si>
  <si>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</si>
  <si>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</si>
  <si>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</si>
  <si>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</si>
  <si>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</si>
  <si>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</si>
  <si>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</si>
  <si>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</si>
  <si>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</si>
  <si>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</si>
  <si>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</si>
  <si>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</si>
  <si>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</si>
  <si>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</si>
  <si>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</si>
  <si>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</si>
  <si>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</si>
  <si>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</si>
  <si>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</si>
  <si>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</si>
  <si>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</si>
  <si>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</si>
  <si>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</si>
  <si>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</si>
  <si>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</si>
  <si>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</si>
  <si>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</si>
  <si>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</si>
  <si>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</si>
  <si>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</si>
  <si>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</si>
  <si>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</si>
  <si>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</si>
  <si>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</si>
  <si>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</si>
  <si>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</si>
  <si>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</si>
  <si>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</si>
  <si>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</si>
  <si>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</si>
  <si>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</si>
  <si>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</si>
  <si>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</si>
  <si>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</si>
  <si>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</si>
  <si>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</si>
  <si>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</si>
  <si>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</si>
  <si>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</si>
  <si>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</si>
  <si>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</si>
  <si>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</si>
  <si>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</si>
  <si>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</si>
  <si>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</si>
  <si>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</si>
  <si>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</si>
  <si>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</si>
  <si>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</si>
  <si>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</si>
  <si>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</si>
  <si>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</si>
  <si>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</si>
  <si>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</si>
  <si>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</si>
  <si>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</si>
  <si>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</si>
  <si>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</si>
  <si>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</si>
  <si>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</si>
  <si>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</si>
  <si>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</si>
  <si>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</si>
  <si>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</si>
  <si>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</si>
  <si>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</si>
  <si>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</si>
  <si>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</si>
  <si>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</si>
  <si>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</si>
  <si>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</si>
  <si>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</si>
  <si>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</si>
  <si>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</si>
  <si>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</si>
  <si>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</si>
  <si>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</si>
  <si>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</si>
  <si>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</si>
  <si>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</si>
  <si>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</si>
  <si>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</si>
  <si>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</si>
  <si>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</si>
  <si>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</si>
  <si>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</si>
  <si>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</si>
  <si>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</si>
  <si>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</si>
  <si>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</si>
  <si>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</si>
  <si>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</si>
  <si>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</si>
  <si>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</si>
  <si>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</si>
  <si>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</si>
  <si>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</si>
  <si>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</si>
  <si>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</si>
  <si>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</si>
  <si>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</si>
  <si>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</si>
  <si>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</si>
  <si>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</si>
  <si>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</si>
  <si>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</si>
  <si>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</si>
  <si>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</si>
  <si>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</si>
  <si>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</si>
  <si>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</si>
  <si>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</si>
  <si>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</si>
  <si>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</si>
  <si>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</si>
  <si>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</si>
  <si>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</si>
  <si>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</si>
  <si>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</si>
  <si>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</si>
  <si>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</si>
  <si>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</si>
  <si>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</si>
  <si>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</si>
  <si>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</si>
  <si>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</si>
  <si>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</si>
  <si>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</si>
  <si>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</si>
  <si>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</si>
  <si>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</si>
  <si>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</si>
  <si>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</si>
  <si>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</si>
  <si>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</si>
  <si>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</si>
  <si>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</si>
  <si>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</si>
  <si>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</si>
  <si>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</si>
  <si>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</si>
  <si>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</si>
  <si>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</si>
  <si>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</si>
  <si>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</si>
  <si>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</si>
  <si>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</si>
  <si>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</si>
  <si>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</si>
  <si>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</si>
  <si>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</si>
  <si>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</si>
  <si>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</si>
  <si>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</si>
  <si>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</si>
  <si>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</si>
  <si>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</si>
  <si>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</si>
  <si>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</si>
  <si>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</si>
  <si>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</si>
  <si>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</si>
  <si>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</si>
  <si>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</si>
  <si>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</si>
  <si>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</si>
  <si>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</si>
  <si>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</si>
  <si>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</si>
  <si>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</si>
  <si>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</si>
  <si>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</si>
  <si>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</si>
  <si>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</si>
  <si>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</si>
  <si>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</si>
  <si>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</si>
  <si>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</si>
  <si>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</si>
  <si>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</si>
  <si>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</si>
  <si>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</si>
  <si>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</si>
  <si>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</si>
  <si>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</si>
  <si>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</si>
  <si>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</si>
  <si>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</si>
  <si>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</si>
  <si>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</si>
  <si>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</si>
  <si>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</si>
  <si>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</si>
  <si>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</si>
  <si>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</si>
  <si>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</si>
  <si>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</si>
  <si>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</si>
  <si>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</si>
  <si>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</si>
  <si>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</si>
  <si>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</si>
  <si>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</si>
  <si>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</si>
  <si>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</si>
  <si>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</si>
  <si>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</si>
  <si>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</si>
  <si>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</si>
  <si>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</si>
  <si>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</si>
  <si>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</si>
  <si>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</si>
  <si>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</si>
  <si>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</si>
  <si>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</si>
  <si>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</si>
  <si>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</si>
  <si>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</si>
  <si>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</si>
  <si>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</si>
  <si>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</si>
  <si>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</si>
  <si>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</si>
  <si>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</si>
  <si>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</si>
  <si>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</si>
  <si>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</si>
  <si>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</si>
  <si>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</si>
  <si>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</si>
  <si>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</si>
  <si>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</si>
  <si>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</si>
  <si>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</si>
  <si>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</si>
  <si>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</si>
  <si>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</si>
  <si>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</si>
  <si>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</si>
  <si>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</si>
  <si>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</si>
  <si>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</si>
  <si>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</si>
  <si>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</si>
  <si>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</si>
  <si>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</si>
  <si>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</si>
  <si>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</si>
  <si>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</si>
  <si>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</si>
  <si>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</si>
  <si>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</si>
  <si>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</si>
  <si>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</si>
  <si>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</si>
  <si>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</si>
  <si>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</si>
  <si>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</si>
  <si>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</si>
  <si>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</si>
  <si>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</si>
  <si>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</si>
  <si>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</si>
  <si>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</si>
  <si>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</si>
  <si>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</si>
  <si>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</si>
  <si>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</si>
  <si>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</si>
  <si>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</si>
  <si>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</si>
  <si>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</si>
  <si>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</si>
  <si>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</si>
  <si>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</si>
  <si>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</si>
  <si>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</si>
  <si>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</si>
  <si>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</si>
  <si>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</si>
  <si>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</si>
  <si>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</si>
  <si>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</si>
  <si>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</si>
  <si>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</si>
  <si>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</si>
  <si>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</si>
  <si>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</si>
  <si>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</si>
  <si>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</si>
  <si>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</si>
  <si>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</si>
  <si>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</si>
  <si>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</si>
  <si>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</si>
  <si>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</si>
  <si>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</si>
  <si>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</si>
  <si>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</si>
  <si>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</si>
  <si>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</si>
  <si>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</si>
  <si>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</si>
  <si>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</si>
  <si>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</si>
  <si>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</si>
  <si>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</si>
  <si>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</si>
  <si>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</si>
  <si>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</si>
  <si>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</si>
  <si>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</si>
  <si>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</si>
  <si>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</si>
  <si>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</si>
  <si>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</si>
  <si>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</si>
  <si>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</si>
  <si>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</si>
  <si>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</si>
  <si>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</si>
  <si>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</si>
  <si>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</si>
  <si>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</si>
  <si>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</si>
  <si>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</si>
  <si>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</si>
  <si>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</si>
  <si>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</si>
  <si>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</si>
  <si>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</si>
  <si>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</si>
  <si>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</si>
  <si>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</si>
  <si>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</si>
  <si>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</si>
  <si>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</si>
  <si>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</si>
  <si>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</si>
  <si>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</si>
  <si>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</si>
  <si>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</si>
  <si>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</si>
  <si>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</si>
  <si>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</si>
  <si>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</si>
  <si>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</si>
  <si>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</si>
  <si>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</si>
  <si>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</si>
  <si>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</si>
  <si>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</si>
  <si>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</si>
  <si>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</si>
  <si>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</si>
  <si>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</si>
  <si>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</si>
  <si>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</si>
  <si>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</si>
  <si>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</si>
  <si>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</si>
  <si>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</si>
  <si>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</si>
  <si>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</si>
  <si>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</si>
  <si>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</si>
  <si>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</si>
  <si>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</si>
  <si>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</si>
  <si>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</si>
  <si>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</si>
  <si>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</si>
  <si>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</si>
  <si>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</si>
  <si>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</si>
  <si>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</si>
  <si>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</si>
  <si>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</si>
  <si>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</si>
  <si>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</si>
  <si>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</si>
  <si>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</si>
  <si>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</si>
  <si>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</si>
  <si>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</si>
  <si>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</si>
  <si>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</si>
  <si>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</si>
  <si>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</si>
  <si>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</si>
  <si>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</si>
  <si>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</si>
  <si>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</si>
  <si>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</si>
  <si>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</si>
  <si>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</si>
  <si>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</si>
  <si>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</si>
  <si>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</si>
  <si>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</si>
  <si>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</si>
  <si>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</si>
  <si>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</si>
  <si>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</si>
  <si>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</si>
  <si>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</si>
  <si>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</si>
  <si>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</si>
  <si>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</si>
  <si>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</si>
  <si>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</si>
  <si>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</si>
  <si>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</si>
  <si>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</si>
  <si>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</si>
  <si>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</si>
  <si>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</si>
  <si>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</si>
  <si>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</si>
  <si>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</si>
  <si>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</si>
  <si>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</si>
  <si>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</si>
  <si>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</si>
  <si>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</si>
  <si>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</si>
  <si>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</si>
  <si>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</si>
  <si>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</si>
  <si>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</si>
  <si>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</si>
  <si>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</si>
  <si>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</si>
  <si>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</si>
  <si>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</si>
  <si>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</si>
  <si>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</si>
  <si>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</si>
  <si>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</si>
  <si>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</si>
  <si>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</si>
  <si>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</si>
  <si>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</si>
  <si>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</si>
  <si>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</si>
  <si>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</si>
  <si>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</si>
  <si>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</si>
  <si>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</si>
  <si>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</si>
  <si>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</si>
  <si>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</si>
  <si>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</si>
  <si>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</si>
  <si>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</si>
  <si>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</si>
  <si>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</si>
  <si>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</si>
  <si>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</si>
  <si>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</si>
  <si>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</si>
  <si>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</si>
  <si>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</si>
  <si>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</si>
  <si>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</si>
  <si>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</si>
  <si>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</si>
  <si>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</si>
  <si>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</si>
  <si>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</si>
  <si>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</si>
  <si>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</si>
  <si>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</si>
  <si>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</si>
  <si>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</si>
  <si>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</si>
  <si>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</si>
  <si>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</si>
  <si>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</si>
  <si>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</si>
  <si>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</si>
  <si>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</si>
  <si>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</si>
  <si>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</si>
  <si>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</si>
  <si>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</si>
  <si>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</si>
  <si>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</si>
  <si>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</si>
  <si>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</si>
  <si>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</si>
  <si>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</si>
  <si>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</si>
  <si>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</si>
  <si>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</si>
  <si>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</si>
  <si>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</si>
  <si>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</si>
  <si>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</si>
  <si>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</si>
  <si>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</si>
  <si>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</si>
  <si>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</si>
  <si>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</si>
  <si>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</si>
  <si>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</si>
  <si>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</si>
  <si>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</si>
  <si>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</si>
  <si>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</si>
  <si>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</si>
  <si>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</si>
  <si>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</si>
  <si>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</si>
  <si>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</si>
  <si>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</si>
  <si>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</si>
  <si>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</si>
  <si>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</si>
  <si>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</si>
  <si>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</si>
  <si>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</si>
  <si>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</si>
  <si>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</si>
  <si>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</si>
  <si>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</si>
  <si>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</si>
  <si>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</si>
  <si>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</si>
  <si>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</si>
  <si>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</si>
  <si>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</si>
  <si>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</si>
  <si>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</si>
  <si>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</si>
  <si>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</si>
  <si>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</si>
  <si>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</si>
  <si>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</si>
  <si>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</si>
  <si>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</si>
  <si>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</si>
  <si>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</si>
  <si>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</si>
  <si>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</si>
  <si>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</si>
  <si>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</si>
  <si>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</si>
  <si>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</si>
  <si>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</si>
  <si>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</si>
  <si>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</si>
  <si>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</si>
  <si>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</si>
  <si>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</si>
  <si>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</si>
  <si>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</si>
  <si>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</si>
  <si>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</si>
  <si>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</si>
  <si>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</si>
  <si>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</si>
  <si>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</si>
  <si>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</si>
  <si>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</si>
  <si>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</si>
  <si>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</si>
  <si>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</si>
  <si>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</si>
  <si>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</si>
  <si>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</si>
  <si>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</si>
  <si>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</si>
  <si>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</si>
  <si>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</si>
  <si>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</si>
  <si>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</si>
  <si>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</si>
  <si>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</si>
  <si>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</si>
  <si>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</si>
  <si>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</si>
  <si>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</si>
  <si>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</si>
  <si>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</si>
  <si>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</si>
  <si>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</si>
  <si>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</si>
  <si>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</si>
  <si>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</si>
  <si>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</si>
  <si>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</si>
  <si>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</si>
  <si>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</si>
  <si>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</si>
  <si>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</si>
  <si>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</si>
  <si>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</si>
  <si>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</si>
  <si>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</si>
  <si>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</si>
  <si>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</si>
  <si>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</si>
  <si>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</si>
  <si>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</si>
  <si>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</si>
  <si>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</si>
  <si>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</si>
  <si>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</si>
  <si>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</si>
  <si>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</si>
  <si>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</si>
  <si>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</si>
  <si>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</si>
  <si>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</si>
  <si>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</si>
  <si>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</si>
  <si>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</si>
  <si>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</si>
  <si>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</si>
  <si>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</si>
  <si>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</si>
  <si>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</si>
  <si>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</si>
  <si>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</si>
  <si>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</si>
  <si>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</si>
  <si>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</si>
  <si>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</si>
  <si>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</si>
  <si>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</si>
  <si>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</si>
  <si>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</si>
  <si>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</si>
  <si>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</si>
  <si>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</si>
  <si>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</si>
  <si>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</si>
  <si>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</si>
  <si>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</si>
  <si>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</si>
  <si>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</si>
  <si>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</si>
  <si>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</si>
  <si>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</si>
  <si>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</si>
  <si>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</si>
  <si>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</si>
  <si>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</si>
  <si>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</si>
  <si>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</si>
  <si>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</si>
  <si>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</si>
  <si>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</si>
  <si>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</si>
  <si>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</si>
  <si>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</si>
  <si>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</si>
  <si>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</si>
  <si>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</si>
  <si>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</si>
  <si>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</si>
  <si>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</si>
  <si>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</si>
  <si>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</si>
  <si>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</si>
  <si>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</si>
  <si>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</si>
  <si>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</si>
  <si>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</si>
  <si>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</si>
  <si>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</si>
  <si>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</si>
  <si>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</si>
  <si>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</si>
  <si>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</si>
  <si>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</si>
  <si>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</si>
  <si>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</si>
  <si>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</si>
  <si>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</si>
  <si>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</si>
  <si>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</si>
  <si>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</si>
  <si>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</si>
  <si>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</si>
  <si>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</si>
  <si>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</si>
  <si>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</si>
  <si>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</si>
  <si>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</si>
  <si>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</si>
  <si>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</si>
  <si>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</si>
  <si>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</si>
  <si>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</si>
  <si>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</si>
  <si>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</si>
  <si>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</si>
  <si>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</si>
  <si>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</si>
  <si>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</si>
  <si>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</si>
  <si>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</si>
  <si>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</si>
  <si>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</si>
  <si>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</si>
  <si>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</si>
  <si>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</si>
  <si>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</si>
  <si>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</si>
  <si>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</si>
  <si>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</si>
  <si>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</si>
  <si>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</si>
  <si>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</si>
  <si>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</si>
  <si>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</si>
  <si>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</si>
  <si>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</si>
  <si>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</si>
  <si>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</si>
  <si>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</si>
  <si>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</si>
  <si>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</si>
  <si>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</si>
  <si>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</si>
  <si>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</si>
  <si>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</si>
  <si>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</si>
  <si>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</si>
  <si>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</si>
  <si>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</si>
  <si>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</si>
  <si>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</si>
  <si>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</si>
  <si>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</si>
  <si>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</si>
  <si>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</si>
  <si>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</si>
  <si>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</si>
  <si>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</si>
  <si>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</si>
  <si>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</si>
  <si>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</si>
  <si>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</si>
  <si>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</si>
  <si>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</si>
  <si>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</si>
  <si>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</si>
  <si>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</si>
  <si>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</si>
  <si>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</si>
  <si>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</si>
  <si>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</si>
  <si>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</si>
  <si>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</si>
  <si>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</si>
  <si>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</si>
  <si>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</si>
  <si>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</si>
  <si>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</si>
  <si>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</si>
  <si>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</si>
  <si>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</si>
  <si>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</si>
  <si>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</si>
  <si>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</si>
  <si>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</si>
  <si>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</si>
  <si>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</si>
  <si>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</si>
  <si>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</si>
  <si>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</si>
  <si>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</si>
  <si>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</si>
  <si>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</si>
  <si>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</si>
  <si>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</si>
  <si>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</si>
  <si>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</si>
  <si>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</si>
  <si>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</si>
  <si>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</si>
  <si>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</si>
  <si>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</si>
  <si>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</si>
  <si>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</si>
  <si>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</si>
  <si>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</si>
  <si>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</si>
  <si>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</si>
  <si>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</si>
  <si>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</si>
  <si>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</si>
  <si>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</si>
  <si>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</si>
  <si>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</si>
  <si>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</si>
  <si>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</si>
  <si>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</si>
  <si>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</si>
  <si>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</si>
  <si>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</si>
  <si>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</si>
  <si>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</si>
  <si>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</si>
  <si>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</si>
  <si>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</si>
  <si>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</si>
  <si>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</si>
  <si>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</si>
  <si>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</si>
  <si>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</si>
  <si>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</si>
  <si>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</si>
  <si>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</si>
  <si>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</si>
  <si>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</si>
  <si>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</si>
  <si>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</si>
  <si>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</si>
  <si>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</si>
  <si>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</si>
  <si>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</si>
  <si>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</si>
  <si>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</si>
  <si>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</si>
  <si>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</si>
  <si>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</si>
  <si>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</si>
  <si>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</si>
  <si>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</si>
  <si>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</si>
  <si>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</si>
  <si>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</si>
  <si>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</si>
  <si>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</si>
  <si>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</si>
  <si>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</si>
  <si>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</si>
  <si>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</si>
  <si>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</si>
  <si>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</si>
  <si>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</si>
  <si>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</si>
  <si>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</si>
  <si>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</si>
  <si>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</si>
  <si>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</si>
  <si>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</si>
  <si>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</si>
  <si>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</si>
  <si>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</si>
  <si>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</si>
  <si>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</si>
  <si>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</si>
  <si>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</si>
  <si>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</si>
  <si>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</si>
  <si>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</si>
  <si>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</si>
  <si>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</si>
  <si>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</si>
  <si>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</si>
  <si>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</si>
  <si>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</si>
  <si>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</si>
  <si>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</si>
  <si>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</si>
  <si>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</si>
  <si>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</si>
  <si>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</si>
  <si>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</si>
  <si>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</si>
  <si>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</si>
  <si>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</si>
  <si>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</si>
  <si>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</si>
  <si>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</si>
  <si>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</si>
  <si>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</si>
  <si>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</si>
  <si>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</si>
  <si>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</si>
  <si>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</si>
  <si>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</si>
  <si>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</si>
  <si>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</si>
  <si>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</si>
  <si>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</si>
  <si>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</si>
  <si>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</si>
  <si>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</si>
  <si>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</si>
  <si>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</si>
  <si>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</si>
  <si>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</si>
  <si>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</si>
  <si>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</si>
  <si>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</si>
  <si>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</si>
  <si>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</si>
  <si>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</si>
  <si>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</si>
  <si>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</si>
  <si>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</si>
  <si>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</si>
  <si>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</si>
  <si>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</si>
  <si>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</si>
  <si>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</si>
  <si>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</si>
  <si>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</si>
  <si>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</si>
  <si>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</si>
  <si>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</si>
  <si>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</si>
  <si>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</si>
  <si>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</si>
  <si>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</si>
  <si>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</si>
  <si>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</si>
  <si>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</si>
  <si>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</si>
  <si>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</si>
  <si>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</si>
  <si>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</si>
  <si>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</si>
  <si>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</si>
  <si>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</si>
  <si>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</si>
  <si>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</si>
  <si>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</si>
  <si>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</si>
  <si>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</si>
  <si>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</si>
  <si>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</si>
  <si>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</si>
  <si>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</si>
  <si>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</si>
  <si>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</si>
  <si>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</si>
  <si>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</si>
  <si>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</si>
  <si>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</si>
  <si>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</si>
  <si>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</si>
  <si>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</si>
  <si>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</si>
  <si>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</si>
  <si>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</si>
  <si>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</si>
  <si>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</si>
  <si>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</si>
  <si>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</si>
  <si>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</si>
  <si>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</si>
  <si>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</si>
  <si>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</si>
  <si>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</si>
  <si>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</si>
  <si>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</si>
  <si>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</si>
  <si>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</si>
  <si>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</si>
  <si>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</si>
  <si>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</si>
  <si>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</si>
  <si>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</si>
  <si>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</si>
  <si>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</si>
  <si>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</si>
  <si>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</si>
  <si>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</si>
  <si>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</si>
  <si>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</si>
  <si>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</si>
  <si>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</si>
  <si>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</si>
  <si>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</si>
  <si>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</si>
  <si>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</si>
  <si>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</si>
  <si>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</si>
  <si>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</si>
  <si>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</si>
  <si>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</si>
  <si>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</si>
  <si>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</si>
  <si>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</si>
  <si>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</si>
  <si>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</si>
  <si>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</si>
  <si>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</si>
  <si>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</si>
  <si>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</si>
  <si>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</si>
  <si>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</si>
  <si>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</si>
  <si>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</si>
  <si>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</si>
  <si>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</si>
  <si>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</si>
  <si>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</si>
  <si>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</si>
  <si>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</si>
  <si>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</si>
  <si>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</si>
  <si>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</si>
  <si>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</si>
  <si>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</si>
  <si>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</si>
  <si>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</si>
  <si>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</si>
  <si>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90 min </t>
  </si>
  <si>
    <t>PCM-20251208-00000623</t>
  </si>
  <si>
    <t xml:space="preserve">Team on way need 150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</si>
  <si>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</si>
  <si>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</si>
  <si>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</si>
  <si>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</si>
  <si>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</si>
  <si>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</si>
  <si>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</si>
  <si>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</si>
  <si>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</si>
  <si>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</si>
  <si>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</si>
  <si>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</si>
  <si>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40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</si>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</sst>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336.3255372685162</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4.3407638884673361E-2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8.1182870344491675E-3</v>
      </c>
      <c r="H4" s="122">
        <v>45999.259340277778</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v>45999.271354166667</v>
      </c>
      <c r="G5" s="121">
        <f ca="1">IFERROR(NOW()-F5,"-")</f>
        <v>2.6090277751791291E-3</v>
      </c>
      <c r="H5" s="122">
        <v>45999.266504629632</v>
      </c>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45999.273963194442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45999.273963194442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45999.273963194442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45999.273963194442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45999.273963194442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45999.273963194442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45999.273963194442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45999.273963194442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45999.273963194442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45999.273963194442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45999.273963194442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45999.273963194442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45999.273963194442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45999.273963194442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45999.273963194442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45999.273963194442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45999.273963194442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45999.273963194442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45999.273963194442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45999.273963194442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45999.273963194442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45999.273963194442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45999.273963194442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45999.273963194442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45999.273963194442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45999.273963194442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45999.273963194442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45999.273963194442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45999.273963194442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45999.273963194442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45999.273963194442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45999.273963194442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45999.273963194442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45999.273963194442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45999.273963194442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45999.273963194442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45999.273963194442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45999.273963194442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45999.273963194442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45999.273963194442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45999.273963194442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45999.273963194442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45999.273963194442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45999.273963194442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45999.273963194442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45999.273963194442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45999.273963194442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45999.273963194442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45999.273963194442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45999.273963194442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45999.273963194442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45999.273963194442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45999.273963194442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45999.273963194442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45999.273963194442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45999.273963194442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45999.273963194442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45999.273963194442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45999.273963194442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45999.273963194442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45999.273963194442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45999.273963194442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45999.273963194442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45999.273963194442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45999.273963194442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45999.273963194442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45999.273963194442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45999.273963194442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45999.273963194442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45999.273963194442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45999.273963194442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45999.273963194442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45999.273963194442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45999.273963194442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45999.273963194442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45999.273963194442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45999.273963194442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45999.273963194442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45999.273963194442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45999.273963194442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45999.273963194442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45999.273963194442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45999.273963194442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45999.273963194442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45999.273963194442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45999.273963194442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45999.273963194442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45999.273963194442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45999.273963194442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45999.273963194442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45999.273963194442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45999.273963194442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45999.273963194442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45999.273963194442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45999.273963194442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45999.273963194442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45999.273963194442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45999.273963194442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45999.273963194442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45999.273963194442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45999.273963194442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45999.273963194442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45999.273963194442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45999.273963194442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45999.273963194442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45999.273963194442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45999.273963194442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45999.273963194442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45999.273963194442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45999.273963194442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45999.273963194442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45999.273963194442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45999.273963194442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45999.273963194442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45999.273963194442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45999.273963194442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45999.273963194442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45999.273963194442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45999.273963194442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45999.273963194442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45999.273963194442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45999.273963194442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45999.273963194442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45999.273963194442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45999.273963194442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45999.273963194442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45999.273963194442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45999.273963194442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45999.273963194442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45999.273963194442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45999.273963194442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45999.273963194442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45999.273963194442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45999.273963194442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45999.273963194442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45999.273963194442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45999.273963194442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45999.273963194442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45999.273963194442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45999.273963194442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45999.273963194442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45999.273963194442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45999.273963194442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45999.273963194442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45999.273963194442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45999.273963194442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45999.273963194442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45999.273963194442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45999.273963194442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45999.273963194442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45999.273963194442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45999.273963194442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45999.273963194442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45999.273963194442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45999.273963194442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45999.273963194442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45999.273963194442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45999.273963194442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45999.273963194442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45999.273963194442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45999.273963194442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45999.273963194442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45999.273963194442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45999.273963194442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45999.273963194442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45999.273963194442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45999.273963194442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45999.273963194442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45999.273963194442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45999.273963194442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45999.273963194442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45999.273963194442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45999.273963194442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45999.273963194442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174.27412523148087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14.886544212960871</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1.9185811342613306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26320</v>
      </c>
      <c r="E6" s="81" t="s">
        <v>39106</v>
      </c>
      <c r="F6" s="97">
        <v>45998.920648148145</v>
      </c>
      <c r="G6" s="98">
        <f t="shared" ref="G6:G67" ca="1" si="1">IFERROR(NOW()-F6,"-")</f>
        <v>0.3533149305585539</v>
      </c>
      <c r="H6" s="97">
        <v>45998.915729166663</v>
      </c>
      <c r="I6" s="18" t="str">
        <f>IFERROR(VLOOKUP(D6,DB!A:F,6,0),"")</f>
        <v>Power cube</v>
      </c>
      <c r="J6" s="18" t="str">
        <f>IFERROR(VLOOKUP(D6,DB!A:G,7,0),"")</f>
        <v>Good+No BB Design</v>
      </c>
      <c r="K6" s="82" t="s">
        <v>39124</v>
      </c>
      <c r="L6" s="18" t="str">
        <f>IFERROR(VLOOKUP(D6,DB!A:I,9,0),"")</f>
        <v>Latis</v>
      </c>
    </row>
    <row r="7" spans="1:12" ht="31.5" customHeight="1">
      <c r="A7" s="96"/>
      <c r="B7" s="18" t="str">
        <f>IFERROR(VLOOKUP(D7,DB!A:K,11,0),"")</f>
        <v/>
      </c>
      <c r="C7" s="18"/>
      <c r="D7" s="18"/>
      <c r="E7" s="81"/>
      <c r="F7" s="97"/>
      <c r="G7" s="98">
        <f t="shared" ca="1" si="1"/>
        <v>45999.273963078704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45999.273963078704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45999.273963078704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45999.273963078704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45999.273963078704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45999.273963078704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45999.273963078704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45999.273963078704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45999.273963078704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45999.273963078704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45999.273963078704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45999.273963078704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45999.273963078704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45999.273963078704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45999.273963078704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45999.273963078704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45999.273963078704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45999.273963078704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45999.273963078704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45999.273963078704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45999.273963078704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45999.273963078704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45999.273963078704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45999.273963078704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45999.273963078704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45999.273963078704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45999.273963078704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45999.273963078704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45999.273963078704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45999.273963078704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45999.273963078704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45999.273963078704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45999.273963078704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45999.273963078704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45999.273963078704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45999.273963078704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45999.273963078704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45999.273963078704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45999.273963078704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45999.273963078704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45999.273963078704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45999.273963078704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45999.273963078704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45999.273963078704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45999.273963078704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45999.273963078704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45999.273963078704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45999.273963078704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45999.273963078704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45999.273963078704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45999.273963078704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45999.273963078704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45999.273963078704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45999.273963078704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45999.273963078704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45999.273963078704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45999.273963078704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45999.273963078704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45999.273963078704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45999.273963078704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45999.273963078704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45999.273963078704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45999.273963078704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45999.273963078704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45999.273963078704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45999.273963078704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45999.273963078704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45999.273963078704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45999.273963078704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45999.273963078704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45999.273963078704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45999.273963078704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45999.273963078704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45999.273963078704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45999.273963078704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45999.273963078704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45999.273963078704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45999.273963078704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45999.273963078704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45999.273963078704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45999.273963078704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45999.273963078704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45999.273963078704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45999.273963078704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45999.273963078704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45999.273963078704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45999.273963078704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45999.273963078704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45999.273963078704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45999.273963078704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45999.273963078704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45999.273963078704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45999.273963078704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45999.273963078704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45999.273963078704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45999.273963078704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45999.273963078704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45999.273963078704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45999.273963078704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45999.273963078704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45999.273963078704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45999.273963078704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45999.273963078704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45999.273963078704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45999.273963078704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45999.273963078704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45999.273963078704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45999.273963078704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45999.273963078704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45999.273963078704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45999.273963078704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45999.273963078704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45999.273963078704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45999.273963078704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45999.273963078704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45999.273963078704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45999.273963078704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45999.273963078704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45999.273963078704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45999.273963078704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45999.273963078704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45999.273963078704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45999.273963078704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45999.273963078704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45999.273963078704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45999.273963078704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45999.273963078704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45999.273963078704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45999.273963078704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45999.273963078704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45999.273963078704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45999.273963078704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45999.273963078704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45999.273963078704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45999.273963078704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45999.273963078704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45999.273963078704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45999.273963078704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45999.273963078704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45999.273963078704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45999.273963078704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45999.273963078704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45999.273963078704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45999.273963078704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45999.273963078704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45999.273963078704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45999.273963078704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45999.273963078704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45999.273963078704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45999.273963078704</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45999.273963078704</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45999.273963078704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45999.273963078704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45999.273963078704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45999.273963078704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45999.273963078704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45999.273963078704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45999.273963078704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45999.273963078704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45999.273963078704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45999.273963078704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45999.273963078704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45999.273963078704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45999.273963078704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45999.273963078704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45999.273963078704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45999.273963078704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45999.273963078704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45999.273963078704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45999.273963078704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45999.273963078704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45999.273963078704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45999.273963078704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45999.273963078704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45999.273963078704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45999.273963078704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45999.273963078704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45999.273963078704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45999.273963078704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45999.273963078704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45999.273963078704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45999.273963078704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45999.273963078704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45999.273963078704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45999.273963078704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45999.273963078704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45999.273963078704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45999.273963078704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45999.273963078704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45999.273963078704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45999.273963078704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45999.273963078704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45999.273963078704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45999.273963078704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45999.273963078704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45999.273963078704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45999.273963078704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45999.273963078704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45999.273963078704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45999.273963078704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45999.273963078704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45999.273963078704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45999.273963078704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45999.273963078704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45999.273963078704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45999.273963078704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45999.273963078704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45999.273963078704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45999.273963078704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45999.273963078704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45999.273963078704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45999.273963078704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45999.273963078704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45999.273963078704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45999.273963078704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45999.273963078704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45999.273963078704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45999.273963078704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45999.273963078704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45999.273963078704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45999.273963078704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45999.273963078704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45999.273963078704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45999.273963078704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45999.273963078704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45999.273963078704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45999.273963078704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45999.273963078704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45999.273963078704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45999.273963078704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45999.273963078704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45999.273963078704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45999.273963078704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45999.273963078704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45999.273963078704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45999.273963078704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45999.273963078704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45999.273963078704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45999.273963078704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45999.273963078704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45999.273963078704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45999.273963078704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45999.273963078704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45999.273963078704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45999.273963078704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45999.273963078704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45999.273963078704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45999.273963078704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45999.273963078704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45999.273963078704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45999.273963078704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45999.273963078704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45999.273963078704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45999.273963078704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45999.273963078704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45999.273963078704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45999.273963078704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45999.273963078704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45999.273963078704</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45999.273963078704</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45999.273963194442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45999.273963194442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45999.273963194442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45999.273963194442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45999.273963194442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45999.273963194442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45999.273963194442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45999.273963194442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45999.273963194442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45999.273963194442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45999.273963194442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45999.273963194442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45999.273963194442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45999.273963194442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45999.273963194442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45999.273963194442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45999.273963194442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45999.273963194442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45999.273963194442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45999.273963194442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45999.273963194442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45999.273963194442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45999.273963194442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45999.273963194442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45999.273963194442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45999.273963194442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45999.273963194442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45999.273963194442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45999.273963194442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45999.273963194442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45999.273963194442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45999.273963194442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45999.273963194442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45999.273963194442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45999.273963194442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45999.273963194442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45999.273963194442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45999.273963194442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45999.273963194442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45999.273963194442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45999.273963194442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45999.273963194442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45999.273963194442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45999.273963194442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45999.273963194442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45999.273963194442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45999.273963194442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45999.273963194442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45999.273963194442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45999.273963194442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45999.273963194442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45999.273963194442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45999.273963194442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45999.273963194442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45999.273963194442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45999.273963194442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45999.273963194442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45999.273963194442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45999.273963194442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45999.273963194442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45999.273963194442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45999.273963194442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45999.273963194442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45999.273963194442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45999.273963194442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45999.273963194442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45999.273963194442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45999.273963194442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45999.273963194442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45999.273963194442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45999.273963194442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45999.273963194442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45999.273963194442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45999.273963194442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45999.273963194442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45999.273963194442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45999.273963194442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45999.273963194442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45999.273963194442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45999.273963194442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45999.273963194442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45999.273963194442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45999.273963194442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45999.273963194442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45999.273963194442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45999.273963194442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45999.273963194442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45999.273963194442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45999.273963194442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45999.273963194442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45999.273963194442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45999.273963194442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45999.273963194442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45999.273963194442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45999.273963194442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45999.273963194442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45999.273963194442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45999.273963194442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45999.273963194442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45999.273963194442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45999.273963194442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45999.273963194442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45999.273963194442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45999.273963194442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45999.273963194442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45999.273963194442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45999.273963194442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45999.273963194442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45999.273963194442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45999.273963194442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45999.273963194442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45999.273963194442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45999.273963194442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45999.273963194442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45999.273963194442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45999.273963194442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45999.273963194442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45999.273963194442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45999.273963194442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45999.273963194442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45999.273963194442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45999.273963194442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45999.273963194442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45999.273963194442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45999.273963194442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45999.273963194442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45999.273963194442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45999.273963194442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45999.273963194442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45999.273963194442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45999.273963194442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45999.273963194442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45999.273963194442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45999.273963194442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45999.273963194442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45999.273963194442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45999.273963194442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45999.273963194442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45999.273963194442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45999.273963194442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45999.273963194442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45999.273963194442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45999.273963194442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45999.273963194442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45999.273963194442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45999.273963194442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45999.273963194442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45999.273963194442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45999.273963194442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45999.273963194442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45999.273963194442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45999.273963194442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45999.273963194442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45999.273963194442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45999.273963194442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45999.273963194442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45999.273963194442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45999.273963194442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45999.273963194442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45999.273963194442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45999.273963194442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45999.273963194442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45999.273963194442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45999.273963194442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45999.273963194442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45999.273963194442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45999.273963194442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45999.273963194442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45999.273963194442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45999.273963194442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45999.273963194442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45999.273963194442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45999.273963194442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45999.273963194442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45999.273963194442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45999.273963194442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45999.273963194442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45999.273963194442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45999.273963194442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45999.273963194442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45999.273963194442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45999.273963194442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45999.273963194442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45999.273963194442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45999.273963194442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45999.273963194442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45999.273963194442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45999.273963194442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45999.273963194442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45999.273963194442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45999.273963194442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45999.273963194442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45999.273963194442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45999.273963194442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45999.273963194442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45999.273963194442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45999.273963194442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45999.273963194442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45999.273963194442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45999.273963194442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45999.273963194442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45999.273963194442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45999.273963194442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45999.273963194442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45999.273963194442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45999.273963194442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45999.273963194442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45999.273963194442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45999.273963194442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45999.273963194442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45999.273963194442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45999.273963194442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45999.273963194442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45999.273963194442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45999.273963194442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45999.273963194442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45999.273963194442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45999.273963194442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45999.273963194442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45999.273963194442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45999.273963194442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45999.273963194442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45999.273963194442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45999.273963194442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45999.273963194442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45999.273963194442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45999.273963194442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45999.273963194442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45999.273963194442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45999.273963194442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45999.273963194442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45999.273963194442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45999.273963194442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45999.273963194442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45999.273963194442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45999.273963194442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45999.273963194442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45999.273963194442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45999.273963194442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45999.273963194442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45999.273963194442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45999.273963194442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45999.273963194442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45999.273963194442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45999.273963194442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45999.273963194442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45999.273963194442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45999.273963194442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45999.273963194442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45999.273963194442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45999.273963194442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45999.273963194442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45999.273963194442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45999.273963194442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45999.273963194442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45999.273963194442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45999.273963194442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45999.273963194442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45999.273963194442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45999.273963194442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45999.273963194442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45999.273963194442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45999.273963194442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45999.273963194442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45999.273963194442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45999.273963194442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45999.273963194442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45999.273963194442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45999.273963194442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45999.273963194442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45999.273963194442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45999.273963194442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45999.273963194442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45999.273963194442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45999.273963194442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45999.273963194442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45999.273963194442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45999.273963194442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45999.273963194442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45999.273963194442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45999.273963194442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45999.273963194442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45999.273963194442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45999.273963194442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45999.273963194442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45999.273963194442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45999.273963194442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45999.273963194442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45999.273963194442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45999.273963194442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45999.273963194442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45999.273963194442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45999.273963194442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45999.273963194442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45999.273963194442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45999.273963194442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45999.273963194442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45999.273963194442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45999.273963194442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45999.273963194442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45999.273963194442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45999.273963194442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45999.273963194442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45999.273963194442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45999.273963194442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45999.273963194442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45999.273963194442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45999.273963194442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45999.273963194442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45999.273963194442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45999.273963194442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45999.273963194442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45999.273963194442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45999.273963194442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45999.273963194442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45999.273963194442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45999.273963194442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45999.273963194442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45999.273963194442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45999.273963194442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45999.273963194442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45999.273963194442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45999.273963194442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45999.273963194442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45999.273963194442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45999.273963194442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45999.273963194442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45999.273963194442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45999.273963194442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45999.273963194442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45999.273963194442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45999.273963194442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45999.273963194442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45999.273963194442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45999.273963194442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45999.273963194442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45999.273963194442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45999.273963194442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45999.273963194442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45999.273963194442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45999.273963194442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45999.273963194442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45999.273963194442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45999.273963194442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45999.273963194442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45999.273963194442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45999.273963194442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45999.273963194442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45999.273963194442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45999.273963194442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45999.273963194442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45999.273963194442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45999.273963194442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45999.273963194442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45999.273963194442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45999.273963194442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45999.273963194442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45999.273963194442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45999.273963194442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45999.273963194442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45999.273963194442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45999.273963194442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45999.273963194442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45999.273963194442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45999.273963194442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45999.273963194442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45999.273963194442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45999.273963194442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45999.273963194442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45999.273963194442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45999.273963194442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45999.273963194442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45999.273963194442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45999.273963194442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45999.273963194442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45999.273963194442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45999.273963194442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45999.273963194442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45999.273963194442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45999.273963194442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45999.273963194442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45999.273963194442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45999.273963194442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45999.273963194442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45999.273963194442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45999.273963194442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45999.273963194442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45999.273963194442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45999.273963194442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45999.273963194442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45999.273963194442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45999.273963194442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45999.273963194442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45999.273963194442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45999.273963194442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45999.273963194442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45999.273963194442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45999.273963194442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45999.273963194442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45999.273963194442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45999.273963194442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45999.273963194442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45999.273963194442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45999.273963194442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45999.273963194442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45999.273963194442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45999.273963194442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45999.273963194442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45999.273963194442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45999.273963194442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45999.273963194442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45999.273963194442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45999.273963194442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45999.273963194442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45999.273963194442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45999.273963194442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45999.273963194442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45999.273963194442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45999.273963194442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45999.273963194442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45999.273963194442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45999.273963194442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45999.273963194442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45999.273963194442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45999.273963194442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45999.273963194442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45999.273963194442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45999.273963194442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45999.273963194442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45999.273963194442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45999.273963194442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45999.273963194442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45999.273963194442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45999.273963194442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45999.273963194442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45999.273963194442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45999.273963194442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45999.273963194442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45999.273963194442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45999.273963194442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45999.273963194442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45999.273963194442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45999.273963194442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45999.273963194442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45999.273963194442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45999.273963194442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45999.273963194442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45999.273963194442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45999.273963194442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45999.273963194442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45999.273963194442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45999.273963194442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45999.273963194442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45999.273963194442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45999.273963194442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45999.273963194442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45999.273963194442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45999.273963194442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45999.273963194442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45999.273963194442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45999.273963194442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45999.273963194442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45999.273963194442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45999.273963194442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45999.273963194442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45999.273963194442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45999.273963194442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45999.273963194442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45999.273963194442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45999.273963194442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45999.273963194442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45999.273963194442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45999.273963194442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45999.273963194442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45999.273963194442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45999.273963194442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45999.273963194442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45999.273963194442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45999.273963194442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45999.273963194442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45999.273963194442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45999.273963194442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45999.273963194442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45999.273963194442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45999.273963194442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45999.273963194442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45999.273963194442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45999.273963194442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45999.273963194442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45999.273963194442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45999.273963194442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45999.273963194442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45999.273963194442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45999.273963194442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45999.273963194442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45999.273963194442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45999.273963194442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45999.273963194442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45999.273963194442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45999.273963194442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45999.273963194442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45999.273963194442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45999.273963194442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45999.273963194442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45999.273963194442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45999.273963194442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45999.273963194442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45999.273963194442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45999.273963194442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45999.273963194442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45999.273963194442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45999.273963194442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45999.273963194442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45999.273963194442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45999.273963194442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45999.273963194442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45999.273963194442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45999.273963194442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45999.273963194442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45999.273963194442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45999.273963194442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45999.273963194442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45999.273963194442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45999.273963194442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45999.273963194442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45999.273963194442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45999.273963194442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45999.273963194442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45999.273963194442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45999.273963194442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45999.273963194442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45999.273963194442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45999.273963194442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45999.273963194442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45999.273963194442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45999.273963194442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45999.273963194442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45999.273963194442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45999.273963194442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45999.273963194442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45999.273963194442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45999.273963194442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45999.273963194442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45999.273963194442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45999.273963194442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45999.273963194442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45999.273963194442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45999.273963194442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45999.273963194442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45999.273963194442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45999.273963194442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45999.273963194442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45999.273963194442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45999.273963194442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45999.273963194442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45999.273963194442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45999.273963194442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45999.273963194442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45999.273963194442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45999.273963194442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45999.273963194442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45999.273963194442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45999.273963194442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45999.273963194442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45999.273963194442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45999.273963194442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45999.273963194442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45999.273963194442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45999.273963194442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45999.273963194442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45999.273963194442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45999.273963194442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45999.273963194442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45999.273963194442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45999.273963194442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45999.273963194442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45999.273963194442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45999.273963194442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45999.273963194442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45999.273963194442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45999.273963194442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45999.273963194442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45999.273963194442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45999.273963194442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45999.273963194442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45999.273963194442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45999.273963194442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45999.273963194442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45999.273963194442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45999.273963194442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45999.273963194442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45999.273963194442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45999.273963194442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45999.273963194442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45999.273963194442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45999.273963194442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45999.273963194442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45999.273963194442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45999.273963194442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45999.273963194442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45999.273963194442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45999.273963194442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45999.273963194442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45999.273963194442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45999.273963194442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45999.273963194442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45999.273963194442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45999.273963194442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45999.273963194442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45999.273963194442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45999.273963194442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45999.273963194442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45999.273963194442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45999.273963194442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45999.273963194442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45999.273963194442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45999.273963194442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45999.273963194442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45999.273963194442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45999.273963194442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45999.273963194442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45999.273963194442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45999.273963194442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45999.273963194442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45999.273963194442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45999.273963194442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45999.273963194442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45999.273963194442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45999.273963194442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45999.273963194442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45999.273963194442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45999.273963194442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45999.273963194442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45999.273963194442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45999.273963194442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45999.273963194442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45999.273963194442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45999.273963194442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45999.273963194442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45999.273963194442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45999.273963194442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45999.273963194442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45999.273963194442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45999.273963194442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45999.273963194442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45999.273963194442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45999.273963194442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45999.273963194442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45999.273963194442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45999.273963194442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45999.273963194442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45999.273963194442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45999.273963194442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45999.273963194442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45999.273963194442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45999.273963194442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45999.273963194442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45999.273963194442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45999.273963194442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45999.273963194442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45999.273963194442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45999.273963194442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45999.273963194442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45999.273963194442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45999.273963194442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45999.273963194442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45999.273963194442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45999.273963194442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45999.273963194442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45999.273963194442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45999.273963194442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45999.273963194442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45999.273963194442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45999.273963194442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45999.273963194442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45999.273963194442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45999.273963194442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45999.273963194442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45999.273963194442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45999.273963194442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45999.273963194442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45999.273963194442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45999.273963194442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45999.273963194442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45999.273963194442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45999.273963194442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45999.273963194442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45999.273963194442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45999.273963194442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45999.273963194442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45999.273963194442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45999.273963194442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45999.273963194442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45999.273963194442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45999.273963194442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45999.273963194442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45999.273963194442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45999.273963194442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45999.273963194442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45999.273963194442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45999.273963194442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45999.273963194442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45999.273963194442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45999.273963194442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45999.273963194442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45999.273963194442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45999.273963194442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45999.273963194442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45999.273963194442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45999.273963194442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45999.273963194442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45999.273963194442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45999.273963194442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45999.273963194442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45999.273963194442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45999.273963194442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45999.273963194442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45999.273963194442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45999.273963194442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45999.273963194442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45999.273963194442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45999.273963194442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45999.273963194442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45999.273963194442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45999.273963194442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45999.273963194442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45999.273963194442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45999.273963194442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45999.273963194442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45999.273963194442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45999.273963194442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45999.273963194442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45999.273963194442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45999.273963194442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45999.273963194442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45999.273963194442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45999.273963194442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45999.273963194442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45999.273963194442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45999.273963194442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45999.273963194442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45999.273963194442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45999.273963194442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45999.273963194442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45999.273963194442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45999.273963194442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45999.273963194442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45999.273963194442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45999.273963194442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45999.273963194442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45999.273963194442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45999.273963194442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45999.273963194442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45999.273963194442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45999.273963194442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45999.273963194442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45999.273963194442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45999.273963194442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45999.273963194442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45999.273963194442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45999.273963194442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45999.273963194442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45999.273963194442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45999.273963194442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45999.273963194442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45999.273963194442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45999.273963194442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45999.273963194442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45999.273963194442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45999.273963194442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45999.273963194442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45999.273963194442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45999.273963194442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45999.273963194442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45999.273963194442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45999.273963194442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45999.273963194442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45999.273963194442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45999.273963194442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45999.273963194442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45999.273963194442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45999.273963194442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45999.273963194442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45999.273963194442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45999.273963194442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45999.273963194442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45999.273963194442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45999.273963194442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45999.273963194442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45999.273963194442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45999.273963194442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45999.273963194442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45999.273963194442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45999.273963194442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45999.273963194442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45999.273963194442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45999.273963194442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45999.273963194442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45999.273963194442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45999.273963194442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45999.273963194442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45999.273963194442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45999.273963194442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45999.273963194442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45999.273963194442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45999.273963194442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45999.273963194442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45999.273963194442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45999.273963194442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45999.273963194442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45999.273963194442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45999.273963194442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45999.273963194442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45999.273963194442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45999.273963194442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45999.273963194442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45999.273963194442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45999.273963194442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45999.273963194442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45999.273963194442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45999.273963194442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45999.273963194442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45999.273963194442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45999.273963194442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45999.273963194442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45999.273963194442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45999.273963194442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45999.273963194442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45999.273963194442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45999.273963194442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45999.273963194442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45999.273963194442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45999.273963194442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45999.273963194442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45999.273963194442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45999.273963194442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45999.273963194442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45999.273963194442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45999.273963194442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45999.273963194442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45999.273963194442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45999.273963194442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45999.273963194442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45999.273963194442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45999.273963194442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45999.273963194442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45999.273963194442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45999.273963194442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45999.273963194442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45999.273963194442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45999.273963194442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45999.273963194442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45999.273963194442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45999.273963194442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45999.273963194442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45999.273963194442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45999.273963194442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45999.273963194442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45999.273963194442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45999.273963194442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45999.273963194442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45999.273963194442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45999.273963194442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45999.273963194442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45999.273963194442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45999.273963194442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45999.273963194442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45999.273963194442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45999.273963194442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45999.273963194442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45999.273963194442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45999.273963194442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45999.273963194442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45999.273963194442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45999.273963194442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45999.273963194442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45999.273963194442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45999.273963194442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45999.273963194442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45999.273963194442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45999.273963194442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45999.273963194442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45999.273963194442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45999.273963194442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45999.273963194442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45999.273963194442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45999.273963194442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45999.273963194442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45999.273963194442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45999.273963194442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45999.273963194442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45999.273963194442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45999.273963194442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45999.273963194442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45999.273963194442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45999.273963194442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45999.273963194442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45999.273963194442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45999.273963194442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45999.273963194442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45999.273963194442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45999.273963194442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45999.273963194442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45999.273963194442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45999.273963194442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45999.273963194442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45999.273963194442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45999.273963194442</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295.79324560184614</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39113</v>
      </c>
      <c r="F3" s="91">
        <v>45997.533333333333</v>
      </c>
      <c r="G3" s="92">
        <f t="shared" ref="G3:G33" ca="1" si="0">IFERROR(NOW()-F3,"")</f>
        <v>1.7406298611094826</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0.47981967592204455</v>
      </c>
      <c r="H4" s="91">
        <v>45998.664027777777</v>
      </c>
      <c r="I4" s="107" t="str">
        <f>IFERROR(VLOOKUP(D4,DB!A:F,6,0),"")</f>
        <v>SCECO</v>
      </c>
      <c r="J4" s="107" t="str">
        <f>IFERROR(VLOOKUP(D4,DB!A:G,7,0),"")</f>
        <v>Vandalized</v>
      </c>
      <c r="K4" s="93" t="s">
        <v>39130</v>
      </c>
      <c r="L4" s="87" t="str">
        <f>IFERROR(VLOOKUP(D4,DB!A:I,9,0),"")</f>
        <v>Latis</v>
      </c>
    </row>
    <row r="5" spans="1:16" ht="30.75">
      <c r="A5" s="107" t="s">
        <v>39131</v>
      </c>
      <c r="B5" s="107" t="str">
        <f>IFERROR(VLOOKUP(D5,DB!A:K,11,0),"")</f>
        <v>R4</v>
      </c>
      <c r="C5" s="89">
        <v>4</v>
      </c>
      <c r="D5" s="87" t="s">
        <v>36347</v>
      </c>
      <c r="E5" s="90" t="s">
        <v>39106</v>
      </c>
      <c r="F5" s="91"/>
      <c r="G5" s="92">
        <f t="shared" ca="1" si="0"/>
        <v>45999.273963194442</v>
      </c>
      <c r="H5" s="91">
        <v>45998.995138888888</v>
      </c>
      <c r="I5" s="107" t="str">
        <f>IFERROR(VLOOKUP(D5,DB!A:F,6,0),"")</f>
        <v>Generator-SG</v>
      </c>
      <c r="J5" s="107" t="str">
        <f>IFERROR(VLOOKUP(D5,DB!A:G,7,0),"")</f>
        <v>In progress</v>
      </c>
      <c r="K5" s="93" t="s">
        <v>39132</v>
      </c>
      <c r="L5" s="87" t="str">
        <f>IFERROR(VLOOKUP(D5,DB!A:I,9,0),"")</f>
        <v>Latis</v>
      </c>
    </row>
    <row r="6" spans="1:16" ht="30.75">
      <c r="A6" s="107" t="s">
        <v>39131</v>
      </c>
      <c r="B6" s="107" t="str">
        <f>IFERROR(VLOOKUP(D6,DB!A:K,11,0),"")</f>
        <v>R4</v>
      </c>
      <c r="C6" s="89">
        <v>3</v>
      </c>
      <c r="D6" s="87" t="s">
        <v>36247</v>
      </c>
      <c r="E6" s="90" t="s">
        <v>39106</v>
      </c>
      <c r="F6" s="91"/>
      <c r="G6" s="92">
        <f t="shared" ca="1" si="0"/>
        <v>45999.273963194442</v>
      </c>
      <c r="H6" s="91">
        <v>45999.038888888892</v>
      </c>
      <c r="I6" s="107" t="str">
        <f>IFERROR(VLOOKUP(D6,DB!A:F,6,0),"")</f>
        <v>SCECO</v>
      </c>
      <c r="J6" s="107" t="str">
        <f>IFERROR(VLOOKUP(D6,DB!A:G,7,0),"")</f>
        <v>Dead</v>
      </c>
      <c r="K6" s="93" t="s">
        <v>39133</v>
      </c>
      <c r="L6" s="87" t="str">
        <f>IFERROR(VLOOKUP(D6,DB!A:I,9,0),"")</f>
        <v>Latis</v>
      </c>
    </row>
    <row r="7" spans="1:16" ht="15" customHeight="1">
      <c r="A7" s="107" t="s">
        <v>39131</v>
      </c>
      <c r="B7" s="107" t="str">
        <f>IFERROR(VLOOKUP(D7,DB!A:K,11,0),"")</f>
        <v>R4</v>
      </c>
      <c r="C7" s="89">
        <v>1</v>
      </c>
      <c r="D7" s="87" t="s">
        <v>36372</v>
      </c>
      <c r="E7" s="90" t="s">
        <v>39106</v>
      </c>
      <c r="F7" s="91"/>
      <c r="G7" s="92">
        <f t="shared" ca="1" si="0"/>
        <v>45999.273963194442</v>
      </c>
      <c r="H7" s="91">
        <v>45998.995856481481</v>
      </c>
      <c r="I7" s="107" t="str">
        <f>IFERROR(VLOOKUP(D7,DB!A:F,6,0),"")</f>
        <v>Generator-SG</v>
      </c>
      <c r="J7" s="107" t="str">
        <f>IFERROR(VLOOKUP(D7,DB!A:G,7,0),"")</f>
        <v>Vandalized</v>
      </c>
      <c r="K7" s="93" t="s">
        <v>39134</v>
      </c>
      <c r="L7" s="87" t="str">
        <f>IFERROR(VLOOKUP(D7,DB!A:I,9,0),"")</f>
        <v>Latis</v>
      </c>
    </row>
    <row r="8" spans="1:16" ht="15" customHeight="1">
      <c r="A8" s="107"/>
      <c r="B8" s="107" t="str">
        <f>IFERROR(VLOOKUP(D8,DB!A:K,11,0),"")</f>
        <v/>
      </c>
      <c r="C8" s="89"/>
      <c r="D8" s="87"/>
      <c r="E8" s="90"/>
      <c r="F8" s="91"/>
      <c r="G8" s="92">
        <f t="shared" ca="1" si="0"/>
        <v>45999.273963194442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45999.273963194442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45999.273963194442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45999.273963194442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45999.273963194442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45999.273963194442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45999.273963194442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45999.273963194442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45999.273963194442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45999.273963194442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45999.273963194442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45999.273963194442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45999.273963194442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45999.273963194442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45999.273963194442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45999.273963194442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45999.273963194442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45999.273963194442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45999.273963194442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45999.273963194442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45999.273963194442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45999.273963194442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45999.273963194442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45999.273963194442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45999.273963194442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45999.273963194442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45999.273963194442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45999.273963194442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45999.273963194442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45999.273963194442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45999.273963194442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45999.273963194442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45999.273963194442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45999.273963194442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45999.273963194442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45999.273963194442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45999.273963194442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45999.273963194442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45999.273963194442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45999.273963194442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45999.273963194442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45999.273963194442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45999.273963194442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45999.273963194442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45999.273963194442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45999.273963194442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45999.273963194442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45999.273963194442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45999.273963194442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45999.273963194442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45999.273963194442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45999.273963194442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45999.273963194442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45999.273963194442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45999.273963194442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45999.273963194442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45999.273963194442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45999.273963194442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45999.273963194442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45999.273963194442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45999.273963194442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45999.273963194442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45999.273963194442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45999.273963194442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45999.273963194442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45999.273963194442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45999.273963194442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45999.273963194442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45999.273963194442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45999.273963194442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45999.273963194442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45999.273963194442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45999.273963194442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45999.273963194442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45999.273963194442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45999.273963194442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45999.273963194442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45999.273963194442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45999.273963194442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45999.273963194442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45999.273963194442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45999.273963194442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45999.273963194442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45999.273963194442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45999.273963194442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45999.273963194442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45999.273963194442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45999.273963194442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45999.273963194442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45999.273963194442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45999.273963194442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45999.273963194442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45999.273963194442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45999.273963194442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45999.273963194442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45999.273963194442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45999.273963194442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45999.273963194442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45999.273963194442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45999.273963194442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45999.273963194442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45999.273963194442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45999.273963194442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45999.273963194442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45999.273963194442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45999.273963194442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45999.273963194442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45999.273963194442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45999.273963194442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45999.273963194442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45999.273963194442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45999.273963194442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45999.273963194442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45999.273963194442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45999.273963194442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45999.273963194442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45999.273963194442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45999.273963194442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45999.273963194442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45999.273963194442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45999.273963194442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45999.273963194442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45999.273963194442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45999.273963194442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45999.273963194442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45999.273963194442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45999.273963194442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45999.273963194442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45999.273963194442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45999.273963194442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45999.273963194442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45999.273963194442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45999.273963194442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45999.273963194442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45999.273963194442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45999.273963194442</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107.44190300925402</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39113</v>
      </c>
      <c r="F3" s="38">
        <v>45926.188877314817</v>
      </c>
      <c r="G3" s="102">
        <f t="shared" ref="G3" ca="1" si="0">IFERROR(NOW()-F3,"")</f>
        <v>73.085085879625694</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39113</v>
      </c>
      <c r="F4" s="104">
        <v>45948.661111111112</v>
      </c>
      <c r="G4" s="105">
        <f t="shared" ref="G4" ca="1" si="1">IFERROR(NOW()-F4,"")</f>
        <v>50.612852083329926</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17.900664583328762</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2.1664747685135808</v>
      </c>
      <c r="H6" s="38">
        <v>45997.093599537038</v>
      </c>
      <c r="I6" s="37" t="str">
        <f>IFERROR(VLOOKUP(D6,DB!A:F,6,0),"")</f>
        <v>SCECO</v>
      </c>
      <c r="J6" s="37" t="str">
        <f>IFERROR(VLOOKUP(D6,DB!A:G,7,0),"")</f>
        <v>In progress</v>
      </c>
      <c r="K6" s="37" t="s">
        <v>39144</v>
      </c>
      <c r="L6" s="37" t="str">
        <f>IFERROR(VLOOKUP(D6,DB!A:I,9,0),"")</f>
        <v>Latis</v>
      </c>
    </row>
    <row r="7" spans="1:13">
      <c r="A7" s="37" t="s">
        <v>39145</v>
      </c>
      <c r="B7" s="37" t="str">
        <f>IFERROR(VLOOKUP(D7,DB!A:K,11,0),"")</f>
        <v>R5</v>
      </c>
      <c r="C7" s="37">
        <v>1</v>
      </c>
      <c r="D7" s="37" t="s">
        <v>37284</v>
      </c>
      <c r="E7" s="37" t="s">
        <v>39113</v>
      </c>
      <c r="F7" s="38">
        <v>45998.467928240738</v>
      </c>
      <c r="G7" s="131">
        <f ca="1">IFERROR(NOW()-F7,"")</f>
        <v>0.80603483796585351</v>
      </c>
      <c r="H7" s="38">
        <v>45998.451261574075</v>
      </c>
      <c r="I7" s="37" t="str">
        <f>IFERROR(VLOOKUP(D7,DB!A:F,6,0),"")</f>
        <v>SCECO</v>
      </c>
      <c r="J7" s="37" t="str">
        <f>IFERROR(VLOOKUP(D7,DB!A:G,7,0),"")</f>
        <v>Good+Dead</v>
      </c>
      <c r="K7" s="37" t="s">
        <v>39146</v>
      </c>
      <c r="L7" s="37" t="str">
        <f>IFERROR(VLOOKUP(D7,DB!A:I,9,0),"")</f>
        <v>Latis</v>
      </c>
    </row>
    <row r="8" spans="1:13" ht="30.75">
      <c r="A8" s="37" t="s">
        <v>39147</v>
      </c>
      <c r="B8" s="37" t="str">
        <f>IFERROR(VLOOKUP(D8,DB!A:K,11,0),"")</f>
        <v>R5</v>
      </c>
      <c r="C8" s="37">
        <v>1</v>
      </c>
      <c r="D8" s="37" t="s">
        <v>32884</v>
      </c>
      <c r="E8" s="37" t="s">
        <v>39113</v>
      </c>
      <c r="F8" s="38">
        <v>45998.699166666665</v>
      </c>
      <c r="G8" s="131">
        <f ca="1">IFERROR(NOW()-F8,"")</f>
        <v>0.57479641203826759</v>
      </c>
      <c r="H8" s="38">
        <v>45998.687361111108</v>
      </c>
      <c r="I8" s="37" t="str">
        <f>IFERROR(VLOOKUP(D8,DB!A:F,6,0),"")</f>
        <v>SCECO</v>
      </c>
      <c r="J8" s="37" t="str">
        <f>IFERROR(VLOOKUP(D8,DB!A:G,7,0),"")</f>
        <v>Vandalized+Dead</v>
      </c>
      <c r="K8" s="37" t="s">
        <v>39148</v>
      </c>
      <c r="L8" s="37" t="str">
        <f>IFERROR(VLOOKUP(D8,DB!A:I,9,0),"")</f>
        <v>Latis</v>
      </c>
    </row>
    <row r="9" spans="1:13">
      <c r="A9" s="37"/>
      <c r="B9" s="37" t="str">
        <f>IFERROR(VLOOKUP(D9,DB!A:K,11,0),"")</f>
        <v/>
      </c>
      <c r="C9" s="37"/>
      <c r="D9" s="100"/>
      <c r="E9" s="37"/>
      <c r="F9" s="38"/>
      <c r="G9" s="131">
        <f ca="1">IFERROR(NOW()-F9,"")</f>
        <v>45999.273963078704</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45999.273963078704</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45999.273963078704</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45999.273963078704</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45999.273963078704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45999.273963078704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45999.273963078704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45999.273963078704</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45999.273963078704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45999.273963078704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45999.273963078704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45999.273963078704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45999.273963078704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45999.273963078704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45999.273963078704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45999.273963078704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45999.273963078704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45999.273963078704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45999.273963078704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45999.273963078704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45999.273963078704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45999.273963078704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45999.273963078704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45999.273963078704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45999.273963078704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45999.273963078704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45999.273963078704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45999.273963078704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45999.273963078704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45999.273963078704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45999.273963078704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45999.273963078704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45999.273963078704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45999.273963078704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45999.273963078704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45999.273963078704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45999.273963078704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45999.273963078704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45999.273963078704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45999.273963078704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45999.273963078704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45999.273963078704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45999.273963078704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45999.273963078704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45999.273963078704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45999.273963078704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45999.273963078704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45999.273963078704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45999.273963078704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45999.273963078704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45999.273963078704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45999.273963078704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45999.273963078704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45999.273963078704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45999.273963078704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45999.273963078704</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0.13971539351769025</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45999.273963078704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45999.273963078704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45999.273963078704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45999.273963078704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45999.273963078704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45999.273963078704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45999.273963078704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45999.273963078704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45999.273963078704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45999.273963078704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45999.273963078704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45999.273963078704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45999.273963078704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45999.273963078704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45999.273963078704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45999.273963078704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45999.273963078704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45999.273963078704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45999.273963078704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45999.273963078704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45999.273963078704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45999.273963078704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45999.273963078704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45999.273963078704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45999.273963078704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45999.273963078704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45999.273963078704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45999.273963078704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45999.273963078704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45999.273963078704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45999.273963078704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45999.273963078704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45999.273963078704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45999.273963078704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45999.273963078704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45999.273963078704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45999.273963078704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45999.273963078704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45999.273963078704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45999.273963078704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45999.273963078704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45999.273963078704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45999.273963078704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45999.273963078704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45999.273963078704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45999.273963078704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45999.273963078704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45999.273963078704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45999.273963078704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45999.273963078704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45999.273963078704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45999.273963078704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45999.273963078704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45999.273963078704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45999.273963078704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45999.273963078704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45999.273963078704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45999.273963078704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45999.273963078704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45999.273963078704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45999.273963078704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45999.273963078704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45999.273963078704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45999.273963078704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45999.273963078704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45999.273963078704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45999.273963078704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45999.273963078704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45999.273963078704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45999.273963078704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45999.273963078704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45999.273963078704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45999.273963078704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45999.273963078704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45999.273963078704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45999.273963078704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45999.273963078704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45999.273963078704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45999.273963078704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45999.273963078704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45999.273963078704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45999.273963078704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45999.273963078704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45999.273963078704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45999.273963078704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45999.273963078704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45999.273963078704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45999.273963078704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45999.273963078704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45999.273963078704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45999.273963078704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45999.273963078704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45999.273963078704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45999.273963078704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45999.273963078704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45999.273963078704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45999.273963078704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45999.273963078704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45999.273963078704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45999.273963078704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45999.273963078704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45999.273963078704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45999.273963078704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45999.273963078704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45999.273963078704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45999.273963078704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45999.273963078704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45999.273963078704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45999.273963078704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45999.273963078704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45999.273963078704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45999.273963078704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45999.273963078704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45999.273963194442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45999.273963194442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45999.273963194442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45999.273963194442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45999.273963194442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45999.273963194442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45999.273963194442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45999.273963194442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45999.273963194442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45999.273963194442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45999.273963194442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45999.273963194442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45999.273963194442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45999.273963194442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45999.273963194442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45999.273963194442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45999.273963194442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45999.273963194442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45999.273963194442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45999.273963194442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45999.273963194442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45999.273963194442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45999.273963194442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45999.273963194442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45999.273963194442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45999.273963194442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45999.273963194442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45999.273963194442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45999.273963194442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45999.273963194442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45999.273963194442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45999.273963194442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45999.273963194442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45999.273963194442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45999.273963194442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45999.273963194442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45999.273963194442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45999.273963194442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45999.273963194442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45999.273963194442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45999.273963194442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45999.273963194442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45999.273963194442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45999.273963194442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45999.273963194442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45999.273963194442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45999.273963194442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45999.273963194442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45999.273963194442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45999.273963194442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45999.273963194442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45999.273963194442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45999.273963194442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45999.273963194442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45999.273963194442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45999.273963194442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45999.273963194442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45999.273963194442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45999.273963194442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45999.273963194442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45999.273963194442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45999.273963194442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45999.273963194442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45999.273963194442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45999.273963194442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45999.273963194442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45999.273963194442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45999.273963194442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45999.273963194442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45999.273963194442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45999.273963194442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45999.273963194442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45999.273963194442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45999.273963194442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45999.273963194442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45999.273963194442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45999.273963194442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45999.273963194442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45999.273963194442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45999.273963194442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45999.273963194442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45999.273963194442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45999.273963194442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45999.273963194442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45999.273963194442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45999.273963194442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45999.273963194442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45999.273963194442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45999.273963194442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45999.273963194442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45999.273963194442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45999.273963194442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45999.273963194442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45999.273963194442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45999.273963194442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45999.273963194442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45999.273963194442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45999.273963194442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45999.273963194442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45999.273963194442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45999.273963194442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45999.273963194442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45999.273963194442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45999.273963194442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45999.273963194442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45999.273963194442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45999.273963194442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45999.273963194442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45999.273963194442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45999.273963194442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45999.273963194442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45999.273963194442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45999.273963194442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45999.273963194442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45999.273963194442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45999.273963194442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45999.273963194442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45999.273963194442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45999.273963194442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45999.273963194442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45999.273963194442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45999.273963194442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45999.273963194442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45999.273963194442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45999.273963194442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45999.273963194442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45999.273963194442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45999.273963194442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45999.273963194442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45999.273963194442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45999.273963194442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45999.273963194442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45999.273963194442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45999.273963194442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45999.273963194442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45999.273963194442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45999.273963194442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45999.273963194442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45999.273963194442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45999.273963194442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45999.273963194442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45999.273963194442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45999.273963194442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45999.273963194442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45999.273963194442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45999.273963194442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45999.273963194442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45999.273963194442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45999.273963194442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45999.273963194442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45999.273963194442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45999.273963194442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45999.273963194442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45999.273963194442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45999.273963194442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45999.273963194442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45999.273963194442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45999.273963194442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45999.273963194442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45999.273963194442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45999.273963194442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45999.273963194442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45999.273963194442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45999.273963194442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45999.273963194442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45999.273963194442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45999.273963194442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45999.273963194442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45999.273963194442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45999.273963194442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45999.273963194442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45999.273963194442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45999.273963194442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45999.273963194442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45999.273963194442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45999.273963194442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45999.273963194442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45999.273963194442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45999.273963194442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45999.273963194442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45999.273963194442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45999.273963194442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45999.273963194442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45999.273963194442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45999.273963194442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45999.273963194442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45999.273963194442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45999.273963194442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45999.273963194442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45999.273963194442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45999.273963194442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45999.273963194442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45999.273963194442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45999.273963194442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45999.273963194442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45999.273963194442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45999.273963194442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45999.273963194442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45999.273963194442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45999.273963194442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45999.273963194442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45999.273963194442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45999.273963194442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45999.273963194442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45999.273963194442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45999.273963194442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45999.273963194442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45999.273963194442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45999.273963194442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45999.273963194442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45999.273963194442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45999.273963194442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45999.273963194442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45999.273963194442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45999.273963194442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45999.273963194442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45999.273963194442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45999.273963194442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45999.273963194442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45999.273963194442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45999.273963194442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45999.273963194442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45999.273963194442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45999.273963194442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45999.273963194442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45999.273963194442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45999.273963194442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45999.273963194442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45999.273963194442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45999.273963194442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45999.273963194442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45999.273963194442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45999.273963194442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45999.273963194442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45999.273963194442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45999.273963194442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45999.273963194442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45999.273963194442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45999.273963194442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45999.273963194442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45999.273963194442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45999.273963194442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45999.273963194442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45999.273963194442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45999.273963194442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45999.273963194442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45999.273963194442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45999.273963194442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45999.273963194442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45999.273963194442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45999.273963194442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45999.273963194442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45999.273963194442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45999.273963194442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45999.273963194442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45999.273963194442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45999.273963194442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45999.273963194442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45999.273963194442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45999.273963194442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45999.273963194442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45999.273963194442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45999.273963194442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45999.273963194442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45999.273963194442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45999.273963194442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45999.273963194442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45999.273963194442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45999.273963194442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45999.273963194442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45999.273963194442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45999.273963194442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45999.273963194442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45999.273963194442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45999.273963194442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45999.273963194442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45999.273963194442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45999.273963194442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45999.273963194442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2025-12-08T03:34:31Z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