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52" documentId="120_S{2AC9BD13-BADA-5192-A53E-5A8FF88502F6}" xr6:coauthVersionLast="47" xr6:coauthVersionMax="47" xr10:uidLastSave="{7C8282DC-B251-452F-8097-A9515911B53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<sst xmlns="http://schemas.openxmlformats.org/spreadsheetml/2006/main" count="181547" uniqueCount="39151">
  <si>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</si>
  <si>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</si>
  <si>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</si>
  <si>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</si>
  <si>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</si>
  <si>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</si>
  <si>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</si>
  <si>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</si>
  <si>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</si>
  <si>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</si>
  <si>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</si>
  <si>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</si>
  <si>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</si>
  <si>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</si>
  <si>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</si>
  <si>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</si>
  <si>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</si>
  <si>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</si>
  <si>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</si>
  <si>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</si>
  <si>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</si>
  <si>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</si>
  <si>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</si>
  <si>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</si>
  <si>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</si>
  <si>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</si>
  <si>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</si>
  <si>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</si>
  <si>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</si>
  <si>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</si>
  <si>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</si>
  <si>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</si>
  <si>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</si>
  <si>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</si>
  <si>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</si>
  <si>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</si>
  <si>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</si>
  <si>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</si>
  <si>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</si>
  <si>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</si>
  <si>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</si>
  <si>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</si>
  <si>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</si>
  <si>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</si>
  <si>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</si>
  <si>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</si>
  <si>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</si>
  <si>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</si>
  <si>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</si>
  <si>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</si>
  <si>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</si>
  <si>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</si>
  <si>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</si>
  <si>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</si>
  <si>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</si>
  <si>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</si>
  <si>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</si>
  <si>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</si>
  <si>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</si>
  <si>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</si>
  <si>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</si>
  <si>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</si>
  <si>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</si>
  <si>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</si>
  <si>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</si>
  <si>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</si>
  <si>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</si>
  <si>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</si>
  <si>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</si>
  <si>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</si>
  <si>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</si>
  <si>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</si>
  <si>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</si>
  <si>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</si>
  <si>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</si>
  <si>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</si>
  <si>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</si>
  <si>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</si>
  <si>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</si>
  <si>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</si>
  <si>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</si>
  <si>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</si>
  <si>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</si>
  <si>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</si>
  <si>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</si>
  <si>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</si>
  <si>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</si>
  <si>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</si>
  <si>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</si>
  <si>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</si>
  <si>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</si>
  <si>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</si>
  <si>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</si>
  <si>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</si>
  <si>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</si>
  <si>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</si>
  <si>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</si>
  <si>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</si>
  <si>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</si>
  <si>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</si>
  <si>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</si>
  <si>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</si>
  <si>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</si>
  <si>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</si>
  <si>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</si>
  <si>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</si>
  <si>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</si>
  <si>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</si>
  <si>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</si>
  <si>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</si>
  <si>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</si>
  <si>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</si>
  <si>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</si>
  <si>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</si>
  <si>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</si>
  <si>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</si>
  <si>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</si>
  <si>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</si>
  <si>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</si>
  <si>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</si>
  <si>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</si>
  <si>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</si>
  <si>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</si>
  <si>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</si>
  <si>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</si>
  <si>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</si>
  <si>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</si>
  <si>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</si>
  <si>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</si>
  <si>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</si>
  <si>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</si>
  <si>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</si>
  <si>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</si>
  <si>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</si>
  <si>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</si>
  <si>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</si>
  <si>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</si>
  <si>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</si>
  <si>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</si>
  <si>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</si>
  <si>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</si>
  <si>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</si>
  <si>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</si>
  <si>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</si>
  <si>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</si>
  <si>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</si>
  <si>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</si>
  <si>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</si>
  <si>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</si>
  <si>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</si>
  <si>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</si>
  <si>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</si>
  <si>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</si>
  <si>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</si>
  <si>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</si>
  <si>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</si>
  <si>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</si>
  <si>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</si>
  <si>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</si>
  <si>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</si>
  <si>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</si>
  <si>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</si>
  <si>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</si>
  <si>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</si>
  <si>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</si>
  <si>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</si>
  <si>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</si>
  <si>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</si>
  <si>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</si>
  <si>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</si>
  <si>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</si>
  <si>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</si>
  <si>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</si>
  <si>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</si>
  <si>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</si>
  <si>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</si>
  <si>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</si>
  <si>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</si>
  <si>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</si>
  <si>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</si>
  <si>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</si>
  <si>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</si>
  <si>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</si>
  <si>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</si>
  <si>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</si>
  <si>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</si>
  <si>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</si>
  <si>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</si>
  <si>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</si>
  <si>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</si>
  <si>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</si>
  <si>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</si>
  <si>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</si>
  <si>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</si>
  <si>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</si>
  <si>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</si>
  <si>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</si>
  <si>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</si>
  <si>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</si>
  <si>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</si>
  <si>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</si>
  <si>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</si>
  <si>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</si>
  <si>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</si>
  <si>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</si>
  <si>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</si>
  <si>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</si>
  <si>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</si>
  <si>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</si>
  <si>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</si>
  <si>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</si>
  <si>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</si>
  <si>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</si>
  <si>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</si>
  <si>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</si>
  <si>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</si>
  <si>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</si>
  <si>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</si>
  <si>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</si>
  <si>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</si>
  <si>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</si>
  <si>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</si>
  <si>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</si>
  <si>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</si>
  <si>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</si>
  <si>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</si>
  <si>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</si>
  <si>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</si>
  <si>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</si>
  <si>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</si>
  <si>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</si>
  <si>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</si>
  <si>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</si>
  <si>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</si>
  <si>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</si>
  <si>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</si>
  <si>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</si>
  <si>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</si>
  <si>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</si>
  <si>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</si>
  <si>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</si>
  <si>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</si>
  <si>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</si>
  <si>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</si>
  <si>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</si>
  <si>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</si>
  <si>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</si>
  <si>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</si>
  <si>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</si>
  <si>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</si>
  <si>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</si>
  <si>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</si>
  <si>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</si>
  <si>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</si>
  <si>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</si>
  <si>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</si>
  <si>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</si>
  <si>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</si>
  <si>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</si>
  <si>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</si>
  <si>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</si>
  <si>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</si>
  <si>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</si>
  <si>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</si>
  <si>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</si>
  <si>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</si>
  <si>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</si>
  <si>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</si>
  <si>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</si>
  <si>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</si>
  <si>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</si>
  <si>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</si>
  <si>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</si>
  <si>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</si>
  <si>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</si>
  <si>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</si>
  <si>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</si>
  <si>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</si>
  <si>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</si>
  <si>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</si>
  <si>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</si>
  <si>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</si>
  <si>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</si>
  <si>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</si>
  <si>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</si>
  <si>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</si>
  <si>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</si>
  <si>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</si>
  <si>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</si>
  <si>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</si>
  <si>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</si>
  <si>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</si>
  <si>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</si>
  <si>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</si>
  <si>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</si>
  <si>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</si>
  <si>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</si>
  <si>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</si>
  <si>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</si>
  <si>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</si>
  <si>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</si>
  <si>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</si>
  <si>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</si>
  <si>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</si>
  <si>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</si>
  <si>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</si>
  <si>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</si>
  <si>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</si>
  <si>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</si>
  <si>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</si>
  <si>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</si>
  <si>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</si>
  <si>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</si>
  <si>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</si>
  <si>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</si>
  <si>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</si>
  <si>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</si>
  <si>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</si>
  <si>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</si>
  <si>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</si>
  <si>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</si>
  <si>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</si>
  <si>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</si>
  <si>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</si>
  <si>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</si>
  <si>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</si>
  <si>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</si>
  <si>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</si>
  <si>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</si>
  <si>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</si>
  <si>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</si>
  <si>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</si>
  <si>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</si>
  <si>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</si>
  <si>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</si>
  <si>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</si>
  <si>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</si>
  <si>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</si>
  <si>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</si>
  <si>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</si>
  <si>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</si>
  <si>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</si>
  <si>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</si>
  <si>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</si>
  <si>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</si>
  <si>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</si>
  <si>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</si>
  <si>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</si>
  <si>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</si>
  <si>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</si>
  <si>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</si>
  <si>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</si>
  <si>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</si>
  <si>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</si>
  <si>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</si>
  <si>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</si>
  <si>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</si>
  <si>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</si>
  <si>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</si>
  <si>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</si>
  <si>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</si>
  <si>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</si>
  <si>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</si>
  <si>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</si>
  <si>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</si>
  <si>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</si>
  <si>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</si>
  <si>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</si>
  <si>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</si>
  <si>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</si>
  <si>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</si>
  <si>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</si>
  <si>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</si>
  <si>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</si>
  <si>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</si>
  <si>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</si>
  <si>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</si>
  <si>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</si>
  <si>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</si>
  <si>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</si>
  <si>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</si>
  <si>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</si>
  <si>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</si>
  <si>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</si>
  <si>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</si>
  <si>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</si>
  <si>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</si>
  <si>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</si>
  <si>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</si>
  <si>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</si>
  <si>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</si>
  <si>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</si>
  <si>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</si>
  <si>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</si>
  <si>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</si>
  <si>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</si>
  <si>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</si>
  <si>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</si>
  <si>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</si>
  <si>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</si>
  <si>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</si>
  <si>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</si>
  <si>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</si>
  <si>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</si>
  <si>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</si>
  <si>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</si>
  <si>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</si>
  <si>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</si>
  <si>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</si>
  <si>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</si>
  <si>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</si>
  <si>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</si>
  <si>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</si>
  <si>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</si>
  <si>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</si>
  <si>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</si>
  <si>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</si>
  <si>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</si>
  <si>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</si>
  <si>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</si>
  <si>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</si>
  <si>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</si>
  <si>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</si>
  <si>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</si>
  <si>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</si>
  <si>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</si>
  <si>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</si>
  <si>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</si>
  <si>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</si>
  <si>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</si>
  <si>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</si>
  <si>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</si>
  <si>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</si>
  <si>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</si>
  <si>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</si>
  <si>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</si>
  <si>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</si>
  <si>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</si>
  <si>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</si>
  <si>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</si>
  <si>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</si>
  <si>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</si>
  <si>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</si>
  <si>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</si>
  <si>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</si>
  <si>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</si>
  <si>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</si>
  <si>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</si>
  <si>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</si>
  <si>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</si>
  <si>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</si>
  <si>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</si>
  <si>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</si>
  <si>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</si>
  <si>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</si>
  <si>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</si>
  <si>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</si>
  <si>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</si>
  <si>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</si>
  <si>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</si>
  <si>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</si>
  <si>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</si>
  <si>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</si>
  <si>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</si>
  <si>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</si>
  <si>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</si>
  <si>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</si>
  <si>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</si>
  <si>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</si>
  <si>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</si>
  <si>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</si>
  <si>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</si>
  <si>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</si>
  <si>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</si>
  <si>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</si>
  <si>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</si>
  <si>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</si>
  <si>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</si>
  <si>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</si>
  <si>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</si>
  <si>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</si>
  <si>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</si>
  <si>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</si>
  <si>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</si>
  <si>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</si>
  <si>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</si>
  <si>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</si>
  <si>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</si>
  <si>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</si>
  <si>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</si>
  <si>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</si>
  <si>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</si>
  <si>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</si>
  <si>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</si>
  <si>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</si>
  <si>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</si>
  <si>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</si>
  <si>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</si>
  <si>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</si>
  <si>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</si>
  <si>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</si>
  <si>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</si>
  <si>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</si>
  <si>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</si>
  <si>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</si>
  <si>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</si>
  <si>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</si>
  <si>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</si>
  <si>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</si>
  <si>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</si>
  <si>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</si>
  <si>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</si>
  <si>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</si>
  <si>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</si>
  <si>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</si>
  <si>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</si>
  <si>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</si>
  <si>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</si>
  <si>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</si>
  <si>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</si>
  <si>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</si>
  <si>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</si>
  <si>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</si>
  <si>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</si>
  <si>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</si>
  <si>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</si>
  <si>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</si>
  <si>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</si>
  <si>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</si>
  <si>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</si>
  <si>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</si>
  <si>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</si>
  <si>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</si>
  <si>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</si>
  <si>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</si>
  <si>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</si>
  <si>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</si>
  <si>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</si>
  <si>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</si>
  <si>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</si>
  <si>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</si>
  <si>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</si>
  <si>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</si>
  <si>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</si>
  <si>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</si>
  <si>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</si>
  <si>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</si>
  <si>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</si>
  <si>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</si>
  <si>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</si>
  <si>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</si>
  <si>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</si>
  <si>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</si>
  <si>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</si>
  <si>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</si>
  <si>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</si>
  <si>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</si>
  <si>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</si>
  <si>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</si>
  <si>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</si>
  <si>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</si>
  <si>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</si>
  <si>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</si>
  <si>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</si>
  <si>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</si>
  <si>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</si>
  <si>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</si>
  <si>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</si>
  <si>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</si>
  <si>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</si>
  <si>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</si>
  <si>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</si>
  <si>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</si>
  <si>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</si>
  <si>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</si>
  <si>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</si>
  <si>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</si>
  <si>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</si>
  <si>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</si>
  <si>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</si>
  <si>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</si>
  <si>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</si>
  <si>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</si>
  <si>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</si>
  <si>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</si>
  <si>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</si>
  <si>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</si>
  <si>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</si>
  <si>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</si>
  <si>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</si>
  <si>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</si>
  <si>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</si>
  <si>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</si>
  <si>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</si>
  <si>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</si>
  <si>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</si>
  <si>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</si>
  <si>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</si>
  <si>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</si>
  <si>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</si>
  <si>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</si>
  <si>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</si>
  <si>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</si>
  <si>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</si>
  <si>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</si>
  <si>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</si>
  <si>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</si>
  <si>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</si>
  <si>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</si>
  <si>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</si>
  <si>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</si>
  <si>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</si>
  <si>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</si>
  <si>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</si>
  <si>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</si>
  <si>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</si>
  <si>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</si>
  <si>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</si>
  <si>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</si>
  <si>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</si>
  <si>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</si>
  <si>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</si>
  <si>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</si>
  <si>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</si>
  <si>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</si>
  <si>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</si>
  <si>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</si>
  <si>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</si>
  <si>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</si>
  <si>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</si>
  <si>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</si>
  <si>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</si>
  <si>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</si>
  <si>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</si>
  <si>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</si>
  <si>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</si>
  <si>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</si>
  <si>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</si>
  <si>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</si>
  <si>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</si>
  <si>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</si>
  <si>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</si>
  <si>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</si>
  <si>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</si>
  <si>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</si>
  <si>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</si>
  <si>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</si>
  <si>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</si>
  <si>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</si>
  <si>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</si>
  <si>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</si>
  <si>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</si>
  <si>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</si>
  <si>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</si>
  <si>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</si>
  <si>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</si>
  <si>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</si>
  <si>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</si>
  <si>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</si>
  <si>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</si>
  <si>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</si>
  <si>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</si>
  <si>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</si>
  <si>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</si>
  <si>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</si>
  <si>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</si>
  <si>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</si>
  <si>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</si>
  <si>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</si>
  <si>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</si>
  <si>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</si>
  <si>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</si>
  <si>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</si>
  <si>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</si>
  <si>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</si>
  <si>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</si>
  <si>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</si>
  <si>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</si>
  <si>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</si>
  <si>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</si>
  <si>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</si>
  <si>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</si>
  <si>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</si>
  <si>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</si>
  <si>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</si>
  <si>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</si>
  <si>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</si>
  <si>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</si>
  <si>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</si>
  <si>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</si>
  <si>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</si>
  <si>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</si>
  <si>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</si>
  <si>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</si>
  <si>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</si>
  <si>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</si>
  <si>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</si>
  <si>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</si>
  <si>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</si>
  <si>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</si>
  <si>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</si>
  <si>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</si>
  <si>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</si>
  <si>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</si>
  <si>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</si>
  <si>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</si>
  <si>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</si>
  <si>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</si>
  <si>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</si>
  <si>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</si>
  <si>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</si>
  <si>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</si>
  <si>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</si>
  <si>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</si>
  <si>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</si>
  <si>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</si>
  <si>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</si>
  <si>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</si>
  <si>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</si>
  <si>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</si>
  <si>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</si>
  <si>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</si>
  <si>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</si>
  <si>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</si>
  <si>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</si>
  <si>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</si>
  <si>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</si>
  <si>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</si>
  <si>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</si>
  <si>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</si>
  <si>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</si>
  <si>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</si>
  <si>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</si>
  <si>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</si>
  <si>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</si>
  <si>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</si>
  <si>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</si>
  <si>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</si>
  <si>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</si>
  <si>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</si>
  <si>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</si>
  <si>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</si>
  <si>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</si>
  <si>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</si>
  <si>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</si>
  <si>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</si>
  <si>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</si>
  <si>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</si>
  <si>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</si>
  <si>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</si>
  <si>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</si>
  <si>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</si>
  <si>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</si>
  <si>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</si>
  <si>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</si>
  <si>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</si>
  <si>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</si>
  <si>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</si>
  <si>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</si>
  <si>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</si>
  <si>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</si>
  <si>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</si>
  <si>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</si>
  <si>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</si>
  <si>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</si>
  <si>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</si>
  <si>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</si>
  <si>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</si>
  <si>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</si>
  <si>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</si>
  <si>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</si>
  <si>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</si>
  <si>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</si>
  <si>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</si>
  <si>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</si>
  <si>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</si>
  <si>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</si>
  <si>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</si>
  <si>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</si>
  <si>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</si>
  <si>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</si>
  <si>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</si>
  <si>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</si>
  <si>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</si>
  <si>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</si>
  <si>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</si>
  <si>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</si>
  <si>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</si>
  <si>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</si>
  <si>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</si>
  <si>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</si>
  <si>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</si>
  <si>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</si>
  <si>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</si>
  <si>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</si>
  <si>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</si>
  <si>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</si>
  <si>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</si>
  <si>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</si>
  <si>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</si>
  <si>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</si>
  <si>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</si>
  <si>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</si>
  <si>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</si>
  <si>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</si>
  <si>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</si>
  <si>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</si>
  <si>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</si>
  <si>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</si>
  <si>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</si>
  <si>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</si>
  <si>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</si>
  <si>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</si>
  <si>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</si>
  <si>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</si>
  <si>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</si>
  <si>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</si>
  <si>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</si>
  <si>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</si>
  <si>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</si>
  <si>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</si>
  <si>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</si>
  <si>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</si>
  <si>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</si>
  <si>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</si>
  <si>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</si>
  <si>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</si>
  <si>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</si>
  <si>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</si>
  <si>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</si>
  <si>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</si>
  <si>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</si>
  <si>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</si>
  <si>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</si>
  <si>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</si>
  <si>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</si>
  <si>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</si>
  <si>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</si>
  <si>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</si>
  <si>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</si>
  <si>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</si>
  <si>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</si>
  <si>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</si>
  <si>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</si>
  <si>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</si>
  <si>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</si>
  <si>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</si>
  <si>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</si>
  <si>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</si>
  <si>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</si>
  <si>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</si>
  <si>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</si>
  <si>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</si>
  <si>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</si>
  <si>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</si>
  <si>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</si>
  <si>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</si>
  <si>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</si>
  <si>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</si>
  <si>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</si>
  <si>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</si>
  <si>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</si>
  <si>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</si>
  <si>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</si>
  <si>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</si>
  <si>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</si>
  <si>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</si>
  <si>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</si>
  <si>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</si>
  <si>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</si>
  <si>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</si>
  <si>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</si>
  <si>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</si>
  <si>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</si>
  <si>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</si>
  <si>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</si>
  <si>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</si>
  <si>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</si>
  <si>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</si>
  <si>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</si>
  <si>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</si>
  <si>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</si>
  <si>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</si>
  <si>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</si>
  <si>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</si>
  <si>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</si>
  <si>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</si>
  <si>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</si>
  <si>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</si>
  <si>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</si>
  <si>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</si>
  <si>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</si>
  <si>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</si>
  <si>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</si>
  <si>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</si>
  <si>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</si>
  <si>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</si>
  <si>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</si>
  <si>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</si>
  <si>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</si>
  <si>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</si>
  <si>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</si>
  <si>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</si>
  <si>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</si>
  <si>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</si>
  <si>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</si>
  <si>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</si>
  <si>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</si>
  <si>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</si>
  <si>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</si>
  <si>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</si>
  <si>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</si>
  <si>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</si>
  <si>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</si>
  <si>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</si>
  <si>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</si>
  <si>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</si>
  <si>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</si>
  <si>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</si>
  <si>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</si>
  <si>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</si>
  <si>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</si>
  <si>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</si>
  <si>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</si>
  <si>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</si>
  <si>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</si>
  <si>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</si>
  <si>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</si>
  <si>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</si>
  <si>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</si>
  <si>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</si>
  <si>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</si>
  <si>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</si>
  <si>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</si>
  <si>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</si>
  <si>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</si>
  <si>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</si>
  <si>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</si>
  <si>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</si>
  <si>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</si>
  <si>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</si>
  <si>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</si>
  <si>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</si>
  <si>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</si>
  <si>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</si>
  <si>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</si>
  <si>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</si>
  <si>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</si>
  <si>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</si>
  <si>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</si>
  <si>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</si>
  <si>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</si>
  <si>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</si>
  <si>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</si>
  <si>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</si>
  <si>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</si>
  <si>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</si>
  <si>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</si>
  <si>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</si>
  <si>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</si>
  <si>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</si>
  <si>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</si>
  <si>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</si>
  <si>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</si>
  <si>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</si>
  <si>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</si>
  <si>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</si>
  <si>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</si>
  <si>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</si>
  <si>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</si>
  <si>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</si>
  <si>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</si>
  <si>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</si>
  <si>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</si>
  <si>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</si>
  <si>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</si>
  <si>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</si>
  <si>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</si>
  <si>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</si>
  <si>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</si>
  <si>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</si>
  <si>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</si>
  <si>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</si>
  <si>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</si>
  <si>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</si>
  <si>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</si>
  <si>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</si>
  <si>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</si>
  <si>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</si>
  <si>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</si>
  <si>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</si>
  <si>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</si>
  <si>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</si>
  <si>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</si>
  <si>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</si>
  <si>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</si>
  <si>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</si>
  <si>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</si>
  <si>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</si>
  <si>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</si>
  <si>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</si>
  <si>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</si>
  <si>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</si>
  <si>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</si>
  <si>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</si>
  <si>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</si>
  <si>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</si>
  <si>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</si>
  <si>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</si>
  <si>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</si>
  <si>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</si>
  <si>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</si>
  <si>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</si>
  <si>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</si>
  <si>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</si>
  <si>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</si>
  <si>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</si>
  <si>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</si>
  <si>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</si>
  <si>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</si>
  <si>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</si>
  <si>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</si>
  <si>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</si>
  <si>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</si>
  <si>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</si>
  <si>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</si>
  <si>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</si>
  <si>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</si>
  <si>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</si>
  <si>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</si>
  <si>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</si>
  <si>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</si>
  <si>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</si>
  <si>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</si>
  <si>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</si>
  <si>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</si>
  <si>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</si>
  <si>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</si>
  <si>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</si>
  <si>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</si>
  <si>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</si>
  <si>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</si>
  <si>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</si>
  <si>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</si>
  <si>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</si>
  <si>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</si>
  <si>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</si>
  <si>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</si>
  <si>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</si>
  <si>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</si>
  <si>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</si>
  <si>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</si>
  <si>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</si>
  <si>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</si>
  <si>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</si>
  <si>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</si>
  <si>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</si>
  <si>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</si>
  <si>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</si>
  <si>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</si>
  <si>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</si>
  <si>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</si>
  <si>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</si>
  <si>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</si>
  <si>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</si>
  <si>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</si>
  <si>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</si>
  <si>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</si>
  <si>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</si>
  <si>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</si>
  <si>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</si>
  <si>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</si>
  <si>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</si>
  <si>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</si>
  <si>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</si>
  <si>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</si>
  <si>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</si>
  <si>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</si>
  <si>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</si>
  <si>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</si>
  <si>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</si>
  <si>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</si>
  <si>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</si>
  <si>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</si>
  <si>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</si>
  <si>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</si>
  <si>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</si>
  <si>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</si>
  <si>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</si>
  <si>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</si>
  <si>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</si>
  <si>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</si>
  <si>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</si>
  <si>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</si>
  <si>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</si>
  <si>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</si>
  <si>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</si>
  <si>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</si>
  <si>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</si>
  <si>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</si>
  <si>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</si>
  <si>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</si>
  <si>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</si>
  <si>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</si>
  <si>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</si>
  <si>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</si>
  <si>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</si>
  <si>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</si>
  <si>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</si>
  <si>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</si>
  <si>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</si>
  <si>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</si>
  <si>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</si>
  <si>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</si>
  <si>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</si>
  <si>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</si>
  <si>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</si>
  <si>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</si>
  <si>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</si>
  <si>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</si>
  <si>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</si>
  <si>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</si>
  <si>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</si>
  <si>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</si>
  <si>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</si>
  <si>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</si>
  <si>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</si>
  <si>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</si>
  <si>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</si>
  <si>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</si>
  <si>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</si>
  <si>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</si>
  <si>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</si>
  <si>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</si>
  <si>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</si>
  <si>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</si>
  <si>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</si>
  <si>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</si>
  <si>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</si>
  <si>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</si>
  <si>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</si>
  <si>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</si>
  <si>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</si>
  <si>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</si>
  <si>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</si>
  <si>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</si>
  <si>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</si>
  <si>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</si>
  <si>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</si>
  <si>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</si>
  <si>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</si>
  <si>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</si>
  <si>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</si>
  <si>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</si>
  <si>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</si>
  <si>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</si>
  <si>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</si>
  <si>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</si>
  <si>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</si>
  <si>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</si>
  <si>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</si>
  <si>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</si>
  <si>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</si>
  <si>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</si>
  <si>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</si>
  <si>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</si>
  <si>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</si>
  <si>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</si>
  <si>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</si>
  <si>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</si>
  <si>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</si>
  <si>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</si>
  <si>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</si>
  <si>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</si>
  <si>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</si>
  <si>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</si>
  <si>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</si>
  <si>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</si>
  <si>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</si>
  <si>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</si>
  <si>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</si>
  <si>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</si>
  <si>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</si>
  <si>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</si>
  <si>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</si>
  <si>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</si>
  <si>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</si>
  <si>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</si>
  <si>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</si>
  <si>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</si>
  <si>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</si>
  <si>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</si>
  <si>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</si>
  <si>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</si>
  <si>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</si>
  <si>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</si>
  <si>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</si>
  <si>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</si>
  <si>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</si>
  <si>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</si>
  <si>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</si>
  <si>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</si>
  <si>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</si>
  <si>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</si>
  <si>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</si>
  <si>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</si>
  <si>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</si>
  <si>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</si>
  <si>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</si>
  <si>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</si>
  <si>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</si>
  <si>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</si>
  <si>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</si>
  <si>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</si>
  <si>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</si>
  <si>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</si>
  <si>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</si>
  <si>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</si>
  <si>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</si>
  <si>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</si>
  <si>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</si>
  <si>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</si>
  <si>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</si>
  <si>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</si>
  <si>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</si>
  <si>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</si>
  <si>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</si>
  <si>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</si>
  <si>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</si>
  <si>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</si>
  <si>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</si>
  <si>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</si>
  <si>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</si>
  <si>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</si>
  <si>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</si>
  <si>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</si>
  <si>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</si>
  <si>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</si>
  <si>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</si>
  <si>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</si>
  <si>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</si>
  <si>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</si>
  <si>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</si>
  <si>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</si>
  <si>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</si>
  <si>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</si>
  <si>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</si>
  <si>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</si>
  <si>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</si>
  <si>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</si>
  <si>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</si>
  <si>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</si>
  <si>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</si>
  <si>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</si>
  <si>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</si>
  <si>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</si>
  <si>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</si>
  <si>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</si>
  <si>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</si>
  <si>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</si>
  <si>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</si>
  <si>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</si>
  <si>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</si>
  <si>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</si>
  <si>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</si>
  <si>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</si>
  <si>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</si>
  <si>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</si>
  <si>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</si>
  <si>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</si>
  <si>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</si>
  <si>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</si>
  <si>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</si>
  <si>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</si>
  <si>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</si>
  <si>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</si>
  <si>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</si>
  <si>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</si>
  <si>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</si>
  <si>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</si>
  <si>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</si>
  <si>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</si>
  <si>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</si>
  <si>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</si>
  <si>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</si>
  <si>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</si>
  <si>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</si>
  <si>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</si>
  <si>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</si>
  <si>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</si>
  <si>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</si>
  <si>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</si>
  <si>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</si>
  <si>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</si>
  <si>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</si>
  <si>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</si>
  <si>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</si>
  <si>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</si>
  <si>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</si>
  <si>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</si>
  <si>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</si>
  <si>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</si>
  <si>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</si>
  <si>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</si>
  <si>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</si>
  <si>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</si>
  <si>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</si>
  <si>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</si>
  <si>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</si>
  <si>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</si>
  <si>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</si>
  <si>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</si>
  <si>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</si>
  <si>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</si>
  <si>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</si>
  <si>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</si>
  <si>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</si>
  <si>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</si>
  <si>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</si>
  <si>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</si>
  <si>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</si>
  <si>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</si>
  <si>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</si>
  <si>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</si>
  <si>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</si>
  <si>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</si>
  <si>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</si>
  <si>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</si>
  <si>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</si>
  <si>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</si>
  <si>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</si>
  <si>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</si>
  <si>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</si>
  <si>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</si>
  <si>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</si>
  <si>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</si>
  <si>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</si>
  <si>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</si>
  <si>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</si>
  <si>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</si>
  <si>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</si>
  <si>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</si>
  <si>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</si>
  <si>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</si>
  <si>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</si>
  <si>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</si>
  <si>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</si>
  <si>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</si>
  <si>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</si>
  <si>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</si>
  <si>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</si>
  <si>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</si>
  <si>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</si>
  <si>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</si>
  <si>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</si>
  <si>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</si>
  <si>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</si>
  <si>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</si>
  <si>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</si>
  <si>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</si>
  <si>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</si>
  <si>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</si>
  <si>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</si>
  <si>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</si>
  <si>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</si>
  <si>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</si>
  <si>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</si>
  <si>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</si>
  <si>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</si>
  <si>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</si>
  <si>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</si>
  <si>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</si>
  <si>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</si>
  <si>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</si>
  <si>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</si>
  <si>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</si>
  <si>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</si>
  <si>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</si>
  <si>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</si>
  <si>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</si>
  <si>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</si>
  <si>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</si>
  <si>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</si>
  <si>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</si>
  <si>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</si>
  <si>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</si>
  <si>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</si>
  <si>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</si>
  <si>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</si>
  <si>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</si>
  <si>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</si>
  <si>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</si>
  <si>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</si>
  <si>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</si>
  <si>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</si>
  <si>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</si>
  <si>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</si>
  <si>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</si>
  <si>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</si>
  <si>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</si>
  <si>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</si>
  <si>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</si>
  <si>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</si>
  <si>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</si>
  <si>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</si>
  <si>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</si>
  <si>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</si>
  <si>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</si>
  <si>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</si>
  <si>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</si>
  <si>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</si>
  <si>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</si>
  <si>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</si>
  <si>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</si>
  <si>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</si>
  <si>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</si>
  <si>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</si>
  <si>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</si>
  <si>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</si>
  <si>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</si>
  <si>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</si>
  <si>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</si>
  <si>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</si>
  <si>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</si>
  <si>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</si>
  <si>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</si>
  <si>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</si>
  <si>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</si>
  <si>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</si>
  <si>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</si>
  <si>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</si>
  <si>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</si>
  <si>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</si>
  <si>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</si>
  <si>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</si>
  <si>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</si>
  <si>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</si>
  <si>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</si>
  <si>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</si>
  <si>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</si>
  <si>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</si>
  <si>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</si>
  <si>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</si>
  <si>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</si>
  <si>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</si>
  <si>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</si>
  <si>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</si>
  <si>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</si>
  <si>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</si>
  <si>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</si>
  <si>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</si>
  <si>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</si>
  <si>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</si>
  <si>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</si>
  <si>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</si>
  <si>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</si>
  <si>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</si>
  <si>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</si>
  <si>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</si>
  <si>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</si>
  <si>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</si>
  <si>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</si>
  <si>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</si>
  <si>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</si>
  <si>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</si>
  <si>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</si>
  <si>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</si>
  <si>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</si>
  <si>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</si>
  <si>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</si>
  <si>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</si>
  <si>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</si>
  <si>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</si>
  <si>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</si>
  <si>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</si>
  <si>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</si>
  <si>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</si>
  <si>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</si>
  <si>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</si>
  <si>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</si>
  <si>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</si>
  <si>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</si>
  <si>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</si>
  <si>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</si>
  <si>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</si>
  <si>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</si>
  <si>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</si>
  <si>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</si>
  <si>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</si>
  <si>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</si>
  <si>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</si>
  <si>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</si>
  <si>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</si>
  <si>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</si>
  <si>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</si>
  <si>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</si>
  <si>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</si>
  <si>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</si>
  <si>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</si>
  <si>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</si>
  <si>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</si>
  <si>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</si>
  <si>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</si>
  <si>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</si>
  <si>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</si>
  <si>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</si>
  <si>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</si>
  <si>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</si>
  <si>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</si>
  <si>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</si>
  <si>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</si>
  <si>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</si>
  <si>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</si>
  <si>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</si>
  <si>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</si>
  <si>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</si>
  <si>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</si>
  <si>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</si>
  <si>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</si>
  <si>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</si>
  <si>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</si>
  <si>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</si>
  <si>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</si>
  <si>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</si>
  <si>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</si>
  <si>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</si>
  <si>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</si>
  <si>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</si>
  <si>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</si>
  <si>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</si>
  <si>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</si>
  <si>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</si>
  <si>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</si>
  <si>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</si>
  <si>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</si>
  <si>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</si>
  <si>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</si>
  <si>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</si>
  <si>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</si>
  <si>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</si>
  <si>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</si>
  <si>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</si>
  <si>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</si>
  <si>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</si>
  <si>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</si>
  <si>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</si>
  <si>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</si>
  <si>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</si>
  <si>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</si>
  <si>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</si>
  <si>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</si>
  <si>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</si>
  <si>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</si>
  <si>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</si>
  <si>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</si>
  <si>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</si>
  <si>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</si>
  <si>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</si>
  <si>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</si>
  <si>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</si>
  <si>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</si>
  <si>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</si>
  <si>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</si>
  <si>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</si>
  <si>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</si>
  <si>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</si>
  <si>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</si>
  <si>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</si>
  <si>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</si>
  <si>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</si>
  <si>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</si>
  <si>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</si>
  <si>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</si>
  <si>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</si>
  <si>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</si>
  <si>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</si>
  <si>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</si>
  <si>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</si>
  <si>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</si>
  <si>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</si>
  <si>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</si>
  <si>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</si>
  <si>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</si>
  <si>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</si>
  <si>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</si>
  <si>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</si>
  <si>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</si>
  <si>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</si>
  <si>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</si>
  <si>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</si>
  <si>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</si>
  <si>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</si>
  <si>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</si>
  <si>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</si>
  <si>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</si>
  <si>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</si>
  <si>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</si>
  <si>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</si>
  <si>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</si>
  <si>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</si>
  <si>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</si>
  <si>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</si>
  <si>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</si>
  <si>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</si>
  <si>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</si>
  <si>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</si>
  <si>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</si>
  <si>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</si>
  <si>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</si>
  <si>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</si>
  <si>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</si>
  <si>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</si>
  <si>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</si>
  <si>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</si>
  <si>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</si>
  <si>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</si>
  <si>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</si>
  <si>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</si>
  <si>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</si>
  <si>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</si>
  <si>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</si>
  <si>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</si>
  <si>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</si>
  <si>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</si>
  <si>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</si>
  <si>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</si>
  <si>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</si>
  <si>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</si>
  <si>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</si>
  <si>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</si>
  <si>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</si>
  <si>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</si>
  <si>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</si>
  <si>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</si>
  <si>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</si>
  <si>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</si>
  <si>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</si>
  <si>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</si>
  <si>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</si>
  <si>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</si>
  <si>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</si>
  <si>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</si>
  <si>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</si>
  <si>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</si>
  <si>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</si>
  <si>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</si>
  <si>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</si>
  <si>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</si>
  <si>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</si>
  <si>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</si>
  <si>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</si>
  <si>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</si>
  <si>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</si>
  <si>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</si>
  <si>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</si>
  <si>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</si>
  <si>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</si>
  <si>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</si>
  <si>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</si>
  <si>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</si>
  <si>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</si>
  <si>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</si>
  <si>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</si>
  <si>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</si>
  <si>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</si>
  <si>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</si>
  <si>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</si>
  <si>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</si>
  <si>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</si>
  <si>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</si>
  <si>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</si>
  <si>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</si>
  <si>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</si>
  <si>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</si>
  <si>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</si>
  <si>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</si>
  <si>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</si>
  <si>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</si>
  <si>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</si>
  <si>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</si>
  <si>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</si>
  <si>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</si>
  <si>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</si>
  <si>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</si>
  <si>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</si>
  <si>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</si>
  <si>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</si>
  <si>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</si>
  <si>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</si>
  <si>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</si>
  <si>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</si>
  <si>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</si>
  <si>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</si>
  <si>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</si>
  <si>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</si>
  <si>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</si>
  <si>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</si>
  <si>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</si>
  <si>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</si>
  <si>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</si>
  <si>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</si>
  <si>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</si>
  <si>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</si>
  <si>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</si>
  <si>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</si>
  <si>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</si>
  <si>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</si>
  <si>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</si>
  <si>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</si>
  <si>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</si>
  <si>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</si>
  <si>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</si>
  <si>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</si>
  <si>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</si>
  <si>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</si>
  <si>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</si>
  <si>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</si>
  <si>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</si>
  <si>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</si>
  <si>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</si>
  <si>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</si>
  <si>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</si>
  <si>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</si>
  <si>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</si>
  <si>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</si>
  <si>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</si>
  <si>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</si>
  <si>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</si>
  <si>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</si>
  <si>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</si>
  <si>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</si>
  <si>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</si>
  <si>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</si>
  <si>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</si>
  <si>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</si>
  <si>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</si>
  <si>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</si>
  <si>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</si>
  <si>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</si>
  <si>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</si>
  <si>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</si>
  <si>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</si>
  <si>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</si>
  <si>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</si>
  <si>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</si>
  <si>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</si>
  <si>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</si>
  <si>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</si>
  <si>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</si>
  <si>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</si>
  <si>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</si>
  <si>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</si>
  <si>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</si>
  <si>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</si>
  <si>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</si>
  <si>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</si>
  <si>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</si>
  <si>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</si>
  <si>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</si>
  <si>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</si>
  <si>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</si>
  <si>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</si>
  <si>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</si>
  <si>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</si>
  <si>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</si>
  <si>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</si>
  <si>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</si>
  <si>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</si>
  <si>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</si>
  <si>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</si>
  <si>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</si>
  <si>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</si>
  <si>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</si>
  <si>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</si>
  <si>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</si>
  <si>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</si>
  <si>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</si>
  <si>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</si>
  <si>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</si>
  <si>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</si>
  <si>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</si>
  <si>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</si>
  <si>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</si>
  <si>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</si>
  <si>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</si>
  <si>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</si>
  <si>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</si>
  <si>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</si>
  <si>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</si>
  <si>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</si>
  <si>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</si>
  <si>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</si>
  <si>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</si>
  <si>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</si>
  <si>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</si>
  <si>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</si>
  <si>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</si>
  <si>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</si>
  <si>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</si>
  <si>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</si>
  <si>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</si>
  <si>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</si>
  <si>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</si>
  <si>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</si>
  <si>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</si>
  <si>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</si>
  <si>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</si>
  <si>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</si>
  <si>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</si>
  <si>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</si>
  <si>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</si>
  <si>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</si>
  <si>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</si>
  <si>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</si>
  <si>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</si>
  <si>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</si>
  <si>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</si>
  <si>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</si>
  <si>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</si>
  <si>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</si>
  <si>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</si>
  <si>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</si>
  <si>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</si>
  <si>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</si>
  <si>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</si>
  <si>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</si>
  <si>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</si>
  <si>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</si>
  <si>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</si>
  <si>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</si>
  <si>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</si>
  <si>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</si>
  <si>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</si>
  <si>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</si>
  <si>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</si>
  <si>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</si>
  <si>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</si>
  <si>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</si>
  <si>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</si>
  <si>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</si>
  <si>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</si>
  <si>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</si>
  <si>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</si>
  <si>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</si>
  <si>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</si>
  <si>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</si>
  <si>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</si>
  <si>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</si>
  <si>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</si>
  <si>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</si>
  <si>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</si>
  <si>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</si>
  <si>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</si>
  <si>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</si>
  <si>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</si>
  <si>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</si>
  <si>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</si>
  <si>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</si>
  <si>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</si>
  <si>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</si>
  <si>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</si>
  <si>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</si>
  <si>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</si>
  <si>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</si>
  <si>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</si>
  <si>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</si>
  <si>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</si>
  <si>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</si>
  <si>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</si>
  <si>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</si>
  <si>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</si>
  <si>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</si>
  <si>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</si>
  <si>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</si>
  <si>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</si>
  <si>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</si>
  <si>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</si>
  <si>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</si>
  <si>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</si>
  <si>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</si>
  <si>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</si>
  <si>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</si>
  <si>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</si>
  <si>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</si>
  <si>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</si>
  <si>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</si>
  <si>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</si>
  <si>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</si>
  <si>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</si>
  <si>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</si>
  <si>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</si>
  <si>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</si>
  <si>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</si>
  <si>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</si>
  <si>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</si>
  <si>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</si>
  <si>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</si>
  <si>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</si>
  <si>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</si>
  <si>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</si>
  <si>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</si>
  <si>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</si>
  <si>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</si>
  <si>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</si>
  <si>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</si>
  <si>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</si>
  <si>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</si>
  <si>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</si>
  <si>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</si>
  <si>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</si>
  <si>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</si>
  <si>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</si>
  <si>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</si>
  <si>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</si>
  <si>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</si>
  <si>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</si>
  <si>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</si>
  <si>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</si>
  <si>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</si>
  <si>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</si>
  <si>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</si>
  <si>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</si>
  <si>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</si>
  <si>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</si>
  <si>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</si>
  <si>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</si>
  <si>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</si>
  <si>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</si>
  <si>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</si>
  <si>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</si>
  <si>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</si>
  <si>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</si>
  <si>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</si>
  <si>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</si>
  <si>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</si>
  <si>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</si>
  <si>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</si>
  <si>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</si>
  <si>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</si>
  <si>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</si>
  <si>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</si>
  <si>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</si>
  <si>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</si>
  <si>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</si>
  <si>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</si>
  <si>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</si>
  <si>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</si>
  <si>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</si>
  <si>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</si>
  <si>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</si>
  <si>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</si>
  <si>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</si>
  <si>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</si>
  <si>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</si>
  <si>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</si>
  <si>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</si>
  <si>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</si>
  <si>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</si>
  <si>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</si>
  <si>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</si>
  <si>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</si>
  <si>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</si>
  <si>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</si>
  <si>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</si>
  <si>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</si>
  <si>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</si>
  <si>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</si>
  <si>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</si>
  <si>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</si>
  <si>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</si>
  <si>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</si>
  <si>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</si>
  <si>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</si>
  <si>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</si>
  <si>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</si>
  <si>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</si>
  <si>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</si>
  <si>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</si>
  <si>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</si>
  <si>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</si>
  <si>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</si>
  <si>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</si>
  <si>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</si>
  <si>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</si>
  <si>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</si>
  <si>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</si>
  <si>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</si>
  <si>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</si>
  <si>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</si>
  <si>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</si>
  <si>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</si>
  <si>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</si>
  <si>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</si>
  <si>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</si>
  <si>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</si>
  <si>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</si>
  <si>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</si>
  <si>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</si>
  <si>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</si>
  <si>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</si>
  <si>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</si>
  <si>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</si>
  <si>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</si>
  <si>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</si>
  <si>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</si>
  <si>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</si>
  <si>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</si>
  <si>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</si>
  <si>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</si>
  <si>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</si>
  <si>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</si>
  <si>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</si>
  <si>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</si>
  <si>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</si>
  <si>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</si>
  <si>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</si>
  <si>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</si>
  <si>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</si>
  <si>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</si>
  <si>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</si>
  <si>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</si>
  <si>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</si>
  <si>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</si>
  <si>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</si>
  <si>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</si>
  <si>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</si>
  <si>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</si>
  <si>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</si>
  <si>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</si>
  <si>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</si>
  <si>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</si>
  <si>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</si>
  <si>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</si>
  <si>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</si>
  <si>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</si>
  <si>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</si>
  <si>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</si>
  <si>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</si>
  <si>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</si>
  <si>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</si>
  <si>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</si>
  <si>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</si>
  <si>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</si>
  <si>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</si>
  <si>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</si>
  <si>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</si>
  <si>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</si>
  <si>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</si>
  <si>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</si>
  <si>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</si>
  <si>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</si>
  <si>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</si>
  <si>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</si>
  <si>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</si>
  <si>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</si>
  <si>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</si>
  <si>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</si>
  <si>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</si>
  <si>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</si>
  <si>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</si>
  <si>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</si>
  <si>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</si>
  <si>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</si>
  <si>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</si>
  <si>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</si>
  <si>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</si>
  <si>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</si>
  <si>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</si>
  <si>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</si>
  <si>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</si>
  <si>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</si>
  <si>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</si>
  <si>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</si>
  <si>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</si>
  <si>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</si>
  <si>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</si>
  <si>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</si>
  <si>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</si>
  <si>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</si>
  <si>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</si>
  <si>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</si>
  <si>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</si>
  <si>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</si>
  <si>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</si>
  <si>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</si>
  <si>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</si>
  <si>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</si>
  <si>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</si>
  <si>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</si>
  <si>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</si>
  <si>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</si>
  <si>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</si>
  <si>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</si>
  <si>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</si>
  <si>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</si>
  <si>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</si>
  <si>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</si>
  <si>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</si>
  <si>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</si>
  <si>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</si>
  <si>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</si>
  <si>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</si>
  <si>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</si>
  <si>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</si>
  <si>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</si>
  <si>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</si>
  <si>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</si>
  <si>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</si>
  <si>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</si>
  <si>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</si>
  <si>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</si>
  <si>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</si>
  <si>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</si>
  <si>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</si>
  <si>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</si>
  <si>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</si>
  <si>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</si>
  <si>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</si>
  <si>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</si>
  <si>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</si>
  <si>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</si>
  <si>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</si>
  <si>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</si>
  <si>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</si>
  <si>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</si>
  <si>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</si>
  <si>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</si>
  <si>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</si>
  <si>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</si>
  <si>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</si>
  <si>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</si>
  <si>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</si>
  <si>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</si>
  <si>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</si>
  <si>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</si>
  <si>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</si>
  <si>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</si>
  <si>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</si>
  <si>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</si>
  <si>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</si>
  <si>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</si>
  <si>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</si>
  <si>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</si>
  <si>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</si>
  <si>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</si>
  <si>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</si>
  <si>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</si>
  <si>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</si>
  <si>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</si>
  <si>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</si>
  <si>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</si>
  <si>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</si>
  <si>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</si>
  <si>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</si>
  <si>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</si>
  <si>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</si>
  <si>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</si>
  <si>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</si>
  <si>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</si>
  <si>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</si>
  <si>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</si>
  <si>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</si>
  <si>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</si>
  <si>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</si>
  <si>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</si>
  <si>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</si>
  <si>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</si>
  <si>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</si>
  <si>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</si>
  <si>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</si>
  <si>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</si>
  <si>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</si>
  <si>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</si>
  <si>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</si>
  <si>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</si>
  <si>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</si>
  <si>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</si>
  <si>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</si>
  <si>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</si>
  <si>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</si>
  <si>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</si>
  <si>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</si>
  <si>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</si>
  <si>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</si>
  <si>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</si>
  <si>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</si>
  <si>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</si>
  <si>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</si>
  <si>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</si>
  <si>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</si>
  <si>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</si>
  <si>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</si>
  <si>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</si>
  <si>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</si>
  <si>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</si>
  <si>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</si>
  <si>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</si>
  <si>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</si>
  <si>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</si>
  <si>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</si>
  <si>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</si>
  <si>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</si>
  <si>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</si>
  <si>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</si>
  <si>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</si>
  <si>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</si>
  <si>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</si>
  <si>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</si>
  <si>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</si>
  <si>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</si>
  <si>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</si>
  <si>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</si>
  <si>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</si>
  <si>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</si>
  <si>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</si>
  <si>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</si>
  <si>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</si>
  <si>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</si>
  <si>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</si>
  <si>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</si>
  <si>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</si>
  <si>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</si>
  <si>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</si>
  <si>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</si>
  <si>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</si>
  <si>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</si>
  <si>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</si>
  <si>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</si>
  <si>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</si>
  <si>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</si>
  <si>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</si>
  <si>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</si>
  <si>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</si>
  <si>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</si>
  <si>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</si>
  <si>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</si>
  <si>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</si>
  <si>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</si>
  <si>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</si>
  <si>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</si>
  <si>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</si>
  <si>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</si>
  <si>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</si>
  <si>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</si>
  <si>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</si>
  <si>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</si>
  <si>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</si>
  <si>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</si>
  <si>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</si>
  <si>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</si>
  <si>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</si>
  <si>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</si>
  <si>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</si>
  <si>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</si>
  <si>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</si>
  <si>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</si>
  <si>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</si>
  <si>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</si>
  <si>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</si>
  <si>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</si>
  <si>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</si>
  <si>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</si>
  <si>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</si>
  <si>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</si>
  <si>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</si>
  <si>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</si>
  <si>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</si>
  <si>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</si>
  <si>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</si>
  <si>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</si>
  <si>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</si>
  <si>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</si>
  <si>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</si>
  <si>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</si>
  <si>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</si>
  <si>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</si>
  <si>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</si>
  <si>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</si>
  <si>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</si>
  <si>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</si>
  <si>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</si>
  <si>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</si>
  <si>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</si>
  <si>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</si>
  <si>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</si>
  <si>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</si>
  <si>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</si>
  <si>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</si>
  <si>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</si>
  <si>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</si>
  <si>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</si>
  <si>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</si>
  <si>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</si>
  <si>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</si>
  <si>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</si>
  <si>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</si>
  <si>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</si>
  <si>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</si>
  <si>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</si>
  <si>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</si>
  <si>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</si>
  <si>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</si>
  <si>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</si>
  <si>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</si>
  <si>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</si>
  <si>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</si>
  <si>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</si>
  <si>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</si>
  <si>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</si>
  <si>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</si>
  <si>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</si>
  <si>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</si>
  <si>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</si>
  <si>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</si>
  <si>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</si>
  <si>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</si>
  <si>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</si>
  <si>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</si>
  <si>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</si>
  <si>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</si>
  <si>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</si>
  <si>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</si>
  <si>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</si>
  <si>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</si>
  <si>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</si>
  <si>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</si>
  <si>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</si>
  <si>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</si>
  <si>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</si>
  <si>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</si>
  <si>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</si>
  <si>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</si>
  <si>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</si>
  <si>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</si>
  <si>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</si>
  <si>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</si>
  <si>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</si>
  <si>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</si>
  <si>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</si>
  <si>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</si>
  <si>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</si>
  <si>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</si>
  <si>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</si>
  <si>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</si>
  <si>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</si>
  <si>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</si>
  <si>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</si>
  <si>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</si>
  <si>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</si>
  <si>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</si>
  <si>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</si>
  <si>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</si>
  <si>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</si>
  <si>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</si>
  <si>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</si>
  <si>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</si>
  <si>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</si>
  <si>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</si>
  <si>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</si>
  <si>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</si>
  <si>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</si>
  <si>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</si>
  <si>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</si>
  <si>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</si>
  <si>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</si>
  <si>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</si>
  <si>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</si>
  <si>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</si>
  <si>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</si>
  <si>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</si>
  <si>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</si>
  <si>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</si>
  <si>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</si>
  <si>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</si>
  <si>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</si>
  <si>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</si>
  <si>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</si>
  <si>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</si>
  <si>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</si>
  <si>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</si>
  <si>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</si>
  <si>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</si>
  <si>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</si>
  <si>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</si>
  <si>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</si>
  <si>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</si>
  <si>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</si>
  <si>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</si>
  <si>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</si>
  <si>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</si>
  <si>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</si>
  <si>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</si>
  <si>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</si>
  <si>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</si>
  <si>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</si>
  <si>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</si>
  <si>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</si>
  <si>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</si>
  <si>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</si>
  <si>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</si>
  <si>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</si>
  <si>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</si>
  <si>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</si>
  <si>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</si>
  <si>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</si>
  <si>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</si>
  <si>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</si>
  <si>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</si>
  <si>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</si>
  <si>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</si>
  <si>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</si>
  <si>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</si>
  <si>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</si>
  <si>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</si>
  <si>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</si>
  <si>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</si>
  <si>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</si>
  <si>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</si>
  <si>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</si>
  <si>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</si>
  <si>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</si>
  <si>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</si>
  <si>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</si>
  <si>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</si>
  <si>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</si>
  <si>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</si>
  <si>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</si>
  <si>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</si>
  <si>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</si>
  <si>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</si>
  <si>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</si>
  <si>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</si>
  <si>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</si>
  <si>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</si>
  <si>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</si>
  <si>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</si>
  <si>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</si>
  <si>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</si>
  <si>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</si>
  <si>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</si>
  <si>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</si>
  <si>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</si>
  <si>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</si>
  <si>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</si>
  <si>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</si>
  <si>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</si>
  <si>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</si>
  <si>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</si>
  <si>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</si>
  <si>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</si>
  <si>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</si>
  <si>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</si>
  <si>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</si>
  <si>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</si>
  <si>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</si>
  <si>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</si>
  <si>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</si>
  <si>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</si>
  <si>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</si>
  <si>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</si>
  <si>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</si>
  <si>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</si>
  <si>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</si>
  <si>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</si>
  <si>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</si>
  <si>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</si>
  <si>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</si>
  <si>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</si>
  <si>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</si>
  <si>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</si>
  <si>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</si>
  <si>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</si>
  <si>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</si>
  <si>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</si>
  <si>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</si>
  <si>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</si>
  <si>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</si>
  <si>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</si>
  <si>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</si>
  <si>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</si>
  <si>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</si>
  <si>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</si>
  <si>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</si>
  <si>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</si>
  <si>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</si>
  <si>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</si>
  <si>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</si>
  <si>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</si>
  <si>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</si>
  <si>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</si>
  <si>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</si>
  <si>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</si>
  <si>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</si>
  <si>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</si>
  <si>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</si>
  <si>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</si>
  <si>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</si>
  <si>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</si>
  <si>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</si>
  <si>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</si>
  <si>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</si>
  <si>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</si>
  <si>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</si>
  <si>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</si>
  <si>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</si>
  <si>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</si>
  <si>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</si>
  <si>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</si>
  <si>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</si>
  <si>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</si>
  <si>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</si>
  <si>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</si>
  <si>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</si>
  <si>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</si>
  <si>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</si>
  <si>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</si>
  <si>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</si>
  <si>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</si>
  <si>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</si>
  <si>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</si>
  <si>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</si>
  <si>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</si>
  <si>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</si>
  <si>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</si>
  <si>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</si>
  <si>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</si>
  <si>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</si>
  <si>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</si>
  <si>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</si>
  <si>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</si>
  <si>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</si>
  <si>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</si>
  <si>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</si>
  <si>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</si>
  <si>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</si>
  <si>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</si>
  <si>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</si>
  <si>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</si>
  <si>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</si>
  <si>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</si>
  <si>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</si>
  <si>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</si>
  <si>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</si>
  <si>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</si>
  <si>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</si>
  <si>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</si>
  <si>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</si>
  <si>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</si>
  <si>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</si>
  <si>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</si>
  <si>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</si>
  <si>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</si>
  <si>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</si>
  <si>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</si>
  <si>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</si>
  <si>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</si>
  <si>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</si>
  <si>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</si>
  <si>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</si>
  <si>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</si>
  <si>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</si>
  <si>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</si>
  <si>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</si>
  <si>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</si>
  <si>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</si>
  <si>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</si>
  <si>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</si>
  <si>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</si>
  <si>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</si>
  <si>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</si>
  <si>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</si>
  <si>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</si>
  <si>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</si>
  <si>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</si>
  <si>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</si>
  <si>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</si>
  <si>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</si>
  <si>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</si>
  <si>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</si>
  <si>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</si>
  <si>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</si>
  <si>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</si>
  <si>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</si>
  <si>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</si>
  <si>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</si>
  <si>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</si>
  <si>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</si>
  <si>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</si>
  <si>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</si>
  <si>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</si>
  <si>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</si>
  <si>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</si>
  <si>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</si>
  <si>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</si>
  <si>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</si>
  <si>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</si>
  <si>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</si>
  <si>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</si>
  <si>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</si>
  <si>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</si>
  <si>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</si>
  <si>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</si>
  <si>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</si>
  <si>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</si>
  <si>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</si>
  <si>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</si>
  <si>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</si>
  <si>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</si>
  <si>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</si>
  <si>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</si>
  <si>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</si>
  <si>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</si>
  <si>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</si>
  <si>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</si>
  <si>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</si>
  <si>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</si>
  <si>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</si>
  <si>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</si>
  <si>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</si>
  <si>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</si>
  <si>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</si>
  <si>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</si>
  <si>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</si>
  <si>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</si>
  <si>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</si>
  <si>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</si>
  <si>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</si>
  <si>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</si>
  <si>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</si>
  <si>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</si>
  <si>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</si>
  <si>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</si>
  <si>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</si>
  <si>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</si>
  <si>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</si>
  <si>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</si>
  <si>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</si>
  <si>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</si>
  <si>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</si>
  <si>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</si>
  <si>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</si>
  <si>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</si>
  <si>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</si>
  <si>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</si>
  <si>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</si>
  <si>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</si>
  <si>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</si>
  <si>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</si>
  <si>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</si>
  <si>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</si>
  <si>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</si>
  <si>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</si>
  <si>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</si>
  <si>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</si>
  <si>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</si>
  <si>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</si>
  <si>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</si>
  <si>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</si>
  <si>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</si>
  <si>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</si>
  <si>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</si>
  <si>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</si>
  <si>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</si>
  <si>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</si>
  <si>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</si>
  <si>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</si>
  <si>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</si>
  <si>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</si>
  <si>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</si>
  <si>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</si>
  <si>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</si>
  <si>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</si>
  <si>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</si>
  <si>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</si>
  <si>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</si>
  <si>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</si>
  <si>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</si>
  <si>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</si>
  <si>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</si>
  <si>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</si>
  <si>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</si>
  <si>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</si>
  <si>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</si>
  <si>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</si>
  <si>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</si>
  <si>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</si>
  <si>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</si>
  <si>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</si>
  <si>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</si>
  <si>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</si>
  <si>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</si>
  <si>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</si>
  <si>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</si>
  <si>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</si>
  <si>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</si>
  <si>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</si>
  <si>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</si>
  <si>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</si>
  <si>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</si>
  <si>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</si>
  <si>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</si>
  <si>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</si>
  <si>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</si>
  <si>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</si>
  <si>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</si>
  <si>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</si>
  <si>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</si>
  <si>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</si>
  <si>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</si>
  <si>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</si>
  <si>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</si>
  <si>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</si>
  <si>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</si>
  <si>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</si>
  <si>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</si>
  <si>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</si>
  <si>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</si>
  <si>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</si>
  <si>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</si>
  <si>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</si>
  <si>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</si>
  <si>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</si>
  <si>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</si>
  <si>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</si>
  <si>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</si>
  <si>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</si>
  <si>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</si>
  <si>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</si>
  <si>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</si>
  <si>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</si>
  <si>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</si>
  <si>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</si>
  <si>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</si>
  <si>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</si>
  <si>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</si>
  <si>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</si>
  <si>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</si>
  <si>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</si>
  <si>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</si>
  <si>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</si>
  <si>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</si>
  <si>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</si>
  <si>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</si>
  <si>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</si>
  <si>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</si>
  <si>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</si>
  <si>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</si>
  <si>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</si>
  <si>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</si>
  <si>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</si>
  <si>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</si>
  <si>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</si>
  <si>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</si>
  <si>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</si>
  <si>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</si>
  <si>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</si>
  <si>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</si>
  <si>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</si>
  <si>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</si>
  <si>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</si>
  <si>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</si>
  <si>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</si>
  <si>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</si>
  <si>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</si>
  <si>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</si>
  <si>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</si>
  <si>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</si>
  <si>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</si>
  <si>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</si>
  <si>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</si>
  <si>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</si>
  <si>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</si>
  <si>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</si>
  <si>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</si>
  <si>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</si>
  <si>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</si>
  <si>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</si>
  <si>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</si>
  <si>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</si>
  <si>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</si>
  <si>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</si>
  <si>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</si>
  <si>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</si>
  <si>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</si>
  <si>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</si>
  <si>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</si>
  <si>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</si>
  <si>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</si>
  <si>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</si>
  <si>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</si>
  <si>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</si>
  <si>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</si>
  <si>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</si>
  <si>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</si>
  <si>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</si>
  <si>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</si>
  <si>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</si>
  <si>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</si>
  <si>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</si>
  <si>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</si>
  <si>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</si>
  <si>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</si>
  <si>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</si>
  <si>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</si>
  <si>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</si>
  <si>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</si>
  <si>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</si>
  <si>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</si>
  <si>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</si>
  <si>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</si>
  <si>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</si>
  <si>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</si>
  <si>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</si>
  <si>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</si>
  <si>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</si>
  <si>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</si>
  <si>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</si>
  <si>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</si>
  <si>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</si>
  <si>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</si>
  <si>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</si>
  <si>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</si>
  <si>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</si>
  <si>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</si>
  <si>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</si>
  <si>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</si>
  <si>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</si>
  <si>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</si>
  <si>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</si>
  <si>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</si>
  <si>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</si>
  <si>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</si>
  <si>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</si>
  <si>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</si>
  <si>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</si>
  <si>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</si>
  <si>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</si>
  <si>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</si>
  <si>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</si>
  <si>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</si>
  <si>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</si>
  <si>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</si>
  <si>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</si>
  <si>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</si>
  <si>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</si>
  <si>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</si>
  <si>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</si>
  <si>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</si>
  <si>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</si>
  <si>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</si>
  <si>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</si>
  <si>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</si>
  <si>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</si>
  <si>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</si>
  <si>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</si>
  <si>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</si>
  <si>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</si>
  <si>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</si>
  <si>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</si>
  <si>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</si>
  <si>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</si>
  <si>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</si>
  <si>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</si>
  <si>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</si>
  <si>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</si>
  <si>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</si>
  <si>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</si>
  <si>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</si>
  <si>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</si>
  <si>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</si>
  <si>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</si>
  <si>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</si>
  <si>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</si>
  <si>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</si>
  <si>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</si>
  <si>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</si>
  <si>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</si>
  <si>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</si>
  <si>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</si>
  <si>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</si>
  <si>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</si>
  <si>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</si>
  <si>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</si>
  <si>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</si>
  <si>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</si>
  <si>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</si>
  <si>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</si>
  <si>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</si>
  <si>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</si>
  <si>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</si>
  <si>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</si>
  <si>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</si>
  <si>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</si>
  <si>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</si>
  <si>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</si>
  <si>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</si>
  <si>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</si>
  <si>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</si>
  <si>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</si>
  <si>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</si>
  <si>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</si>
  <si>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</si>
  <si>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</si>
  <si>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</si>
  <si>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</si>
  <si>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</si>
  <si>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</si>
  <si>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</si>
  <si>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</si>
  <si>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</si>
  <si>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</si>
  <si>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</si>
  <si>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</si>
  <si>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</si>
  <si>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</si>
  <si>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</si>
  <si>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</si>
  <si>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</si>
  <si>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</si>
  <si>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</si>
  <si>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</si>
  <si>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</si>
  <si>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</si>
  <si>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</si>
  <si>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</si>
  <si>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</si>
  <si>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</si>
  <si>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</si>
  <si>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</si>
  <si>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</si>
  <si>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</si>
  <si>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</si>
  <si>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</si>
  <si>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</si>
  <si>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</si>
  <si>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</si>
  <si>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</si>
  <si>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</si>
  <si>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</si>
  <si>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</si>
  <si>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</si>
  <si>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</si>
  <si>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</si>
  <si>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</si>
  <si>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</si>
  <si>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</si>
  <si>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</si>
  <si>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</si>
  <si>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</si>
  <si>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</si>
  <si>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</si>
  <si>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</si>
  <si>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</si>
  <si>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</si>
  <si>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</si>
  <si>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</si>
  <si>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</si>
  <si>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</si>
  <si>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</si>
  <si>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</si>
  <si>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</si>
  <si>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</si>
  <si>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</si>
  <si>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</si>
  <si>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</si>
  <si>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</si>
  <si>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</si>
  <si>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</si>
  <si>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</si>
  <si>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</si>
  <si>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</si>
  <si>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</si>
  <si>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</si>
  <si>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</si>
  <si>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</si>
  <si>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</si>
  <si>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</si>
  <si>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</si>
  <si>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</si>
  <si>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</si>
  <si>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</si>
  <si>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</si>
  <si>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</si>
  <si>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</si>
  <si>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</si>
  <si>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</si>
  <si>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</si>
  <si>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</si>
  <si>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</si>
  <si>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</si>
  <si>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</si>
  <si>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</si>
  <si>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</si>
  <si>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</si>
  <si>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</si>
  <si>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</si>
  <si>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</si>
  <si>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</si>
  <si>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</si>
  <si>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</si>
  <si>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</si>
  <si>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</si>
  <si>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</si>
  <si>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</si>
  <si>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</si>
  <si>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</si>
  <si>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</si>
  <si>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</si>
  <si>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</si>
  <si>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</si>
  <si>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</si>
  <si>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</si>
  <si>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</si>
  <si>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</si>
  <si>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</si>
  <si>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</si>
  <si>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</si>
  <si>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</si>
  <si>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</si>
  <si>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</si>
  <si>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</si>
  <si>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</si>
  <si>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</si>
  <si>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</si>
  <si>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</si>
  <si>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</si>
  <si>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</si>
  <si>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</si>
  <si>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</si>
  <si>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</si>
  <si>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</si>
  <si>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</si>
  <si>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</si>
  <si>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</si>
  <si>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</si>
  <si>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</si>
  <si>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</si>
  <si>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</si>
  <si>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</si>
  <si>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</si>
  <si>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</si>
  <si>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</si>
  <si>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</si>
  <si>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</si>
  <si>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</si>
  <si>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</si>
  <si>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</si>
  <si>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</si>
  <si>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</si>
  <si>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</si>
  <si>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</si>
  <si>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</si>
  <si>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</si>
  <si>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</si>
  <si>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</si>
  <si>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</si>
  <si>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</si>
  <si>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</si>
  <si>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</si>
  <si>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</si>
  <si>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</si>
  <si>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</si>
  <si>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</si>
  <si>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</si>
  <si>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</si>
  <si>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</si>
  <si>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</si>
  <si>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</si>
  <si>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</si>
  <si>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</si>
  <si>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</si>
  <si>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</si>
  <si>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</si>
  <si>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</si>
  <si>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</si>
  <si>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</si>
  <si>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</si>
  <si>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</si>
  <si>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</si>
  <si>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</si>
  <si>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</si>
  <si>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</si>
  <si>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</si>
  <si>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</si>
  <si>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</si>
  <si>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</si>
  <si>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</si>
  <si>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</si>
  <si>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</si>
  <si>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</si>
  <si>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</si>
  <si>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</si>
  <si>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</si>
  <si>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</si>
  <si>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</si>
  <si>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</si>
  <si>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</si>
  <si>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</si>
  <si>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</si>
  <si>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</si>
  <si>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</si>
  <si>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</si>
  <si>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</si>
  <si>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</si>
  <si>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</si>
  <si>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</si>
  <si>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</si>
  <si>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</si>
  <si>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</si>
  <si>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</si>
  <si>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</si>
  <si>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</si>
  <si>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</si>
  <si>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</si>
  <si>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</si>
  <si>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</si>
  <si>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</si>
  <si>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</si>
  <si>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</si>
  <si>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</si>
  <si>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</si>
  <si>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</si>
  <si>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</si>
  <si>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</si>
  <si>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</si>
  <si>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</si>
  <si>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</si>
  <si>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</si>
  <si>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</si>
  <si>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</si>
  <si>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</si>
  <si>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</si>
  <si>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</si>
  <si>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</si>
  <si>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</si>
  <si>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</si>
  <si>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</si>
  <si>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</si>
  <si>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</si>
  <si>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</si>
  <si>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</si>
  <si>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</si>
  <si>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</si>
  <si>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</si>
  <si>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</si>
  <si>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</si>
  <si>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</si>
  <si>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</si>
  <si>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</si>
  <si>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</si>
  <si>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</si>
  <si>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</si>
  <si>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</si>
  <si>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</si>
  <si>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</si>
  <si>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</si>
  <si>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</si>
  <si>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</si>
  <si>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</si>
  <si>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</si>
  <si>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</si>
  <si>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</si>
  <si>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</si>
  <si>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</si>
  <si>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</si>
  <si>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</si>
  <si>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</si>
  <si>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</si>
  <si>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</si>
  <si>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</si>
  <si>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</si>
  <si>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</si>
  <si>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</si>
  <si>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</si>
  <si>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</si>
  <si>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</si>
  <si>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</si>
  <si>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</si>
  <si>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</si>
  <si>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</si>
  <si>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</si>
  <si>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</si>
  <si>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</si>
  <si>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</si>
  <si>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</si>
  <si>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</si>
  <si>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</si>
  <si>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</si>
  <si>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</si>
  <si>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</si>
  <si>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</si>
  <si>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</si>
  <si>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</si>
  <si>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</si>
  <si>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</si>
  <si>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</si>
  <si>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</si>
  <si>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</si>
  <si>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</si>
  <si>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</si>
  <si>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</si>
  <si>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</si>
  <si>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</si>
  <si>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</si>
  <si>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</si>
  <si>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</si>
  <si>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</si>
  <si>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</si>
  <si>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</si>
  <si>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</si>
  <si>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</si>
  <si>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</si>
  <si>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</si>
  <si>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</si>
  <si>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</si>
  <si>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</si>
  <si>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</si>
  <si>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</si>
  <si>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</si>
  <si>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</si>
  <si>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</si>
  <si>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</si>
  <si>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</si>
  <si>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</si>
  <si>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</si>
  <si>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</si>
  <si>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</si>
  <si>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</si>
  <si>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</si>
  <si>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</si>
  <si>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</si>
  <si>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</si>
  <si>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</si>
  <si>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</si>
  <si>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</si>
  <si>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</si>
  <si>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</si>
  <si>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</si>
  <si>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</si>
  <si>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</si>
  <si>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</si>
  <si>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</si>
  <si>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</si>
  <si>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</si>
  <si>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</si>
  <si>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</si>
  <si>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</si>
  <si>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</si>
  <si>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</si>
  <si>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</si>
  <si>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</si>
  <si>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</si>
  <si>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</si>
  <si>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</si>
  <si>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</si>
  <si>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</si>
  <si>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</si>
  <si>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</si>
  <si>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</si>
  <si>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</si>
  <si>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</si>
  <si>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</si>
  <si>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</si>
  <si>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</si>
  <si>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</si>
  <si>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</si>
  <si>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</si>
  <si>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</si>
  <si>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</si>
  <si>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</si>
  <si>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</si>
  <si>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</si>
  <si>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</si>
  <si>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</si>
  <si>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</si>
  <si>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</si>
  <si>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</si>
  <si>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</si>
  <si>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</si>
  <si>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</si>
  <si>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</si>
  <si>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</si>
  <si>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</si>
  <si>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</si>
  <si>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</si>
  <si>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</si>
  <si>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</si>
  <si>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</si>
  <si>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</si>
  <si>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</si>
  <si>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</si>
  <si>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</si>
  <si>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</si>
  <si>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</si>
  <si>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</si>
  <si>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</si>
  <si>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</si>
  <si>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</si>
  <si>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</si>
  <si>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</si>
  <si>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</si>
  <si>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</si>
  <si>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</si>
  <si>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</si>
  <si>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</si>
  <si>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</si>
  <si>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</si>
  <si>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</si>
  <si>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</si>
  <si>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</si>
  <si>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</si>
  <si>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</si>
  <si>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</si>
  <si>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</si>
  <si>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</si>
  <si>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</si>
  <si>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</si>
  <si>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</si>
  <si>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</si>
  <si>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</si>
  <si>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</si>
  <si>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</si>
  <si>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</si>
  <si>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</si>
  <si>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</si>
  <si>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</si>
  <si>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</si>
  <si>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</si>
  <si>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</si>
  <si>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</si>
  <si>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</si>
  <si>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</si>
  <si>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</si>
  <si>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</si>
  <si>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</si>
  <si>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</si>
  <si>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</si>
  <si>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</si>
  <si>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</si>
  <si>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</si>
  <si>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</si>
  <si>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</si>
  <si>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</si>
  <si>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</si>
  <si>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</si>
  <si>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</si>
  <si>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</si>
  <si>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</si>
  <si>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</si>
  <si>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</si>
  <si>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</si>
  <si>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</si>
  <si>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</si>
  <si>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</si>
  <si>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</si>
  <si>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</si>
  <si>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</si>
  <si>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</si>
  <si>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</si>
  <si>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</si>
  <si>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</si>
  <si>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</si>
  <si>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</si>
  <si>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</si>
  <si>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</si>
  <si>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</si>
  <si>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</si>
  <si>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</si>
  <si>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</si>
  <si>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</si>
  <si>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</si>
  <si>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</si>
  <si>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</si>
  <si>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</si>
  <si>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</si>
  <si>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</si>
  <si>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</si>
  <si>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</si>
  <si>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</si>
  <si>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</si>
  <si>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</si>
  <si>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</si>
  <si>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</si>
  <si>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</si>
  <si>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</si>
  <si>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</si>
  <si>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</si>
  <si>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</si>
  <si>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</si>
  <si>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</si>
  <si>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</si>
  <si>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</si>
  <si>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</si>
  <si>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</si>
  <si>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</si>
  <si>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</si>
  <si>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</si>
  <si>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</si>
  <si>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</si>
  <si>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</si>
  <si>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</si>
  <si>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</si>
  <si>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</si>
  <si>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</si>
  <si>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</si>
  <si>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</si>
  <si>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</si>
  <si>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</si>
  <si>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</si>
  <si>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</si>
  <si>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</si>
  <si>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</si>
  <si>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</si>
  <si>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</si>
  <si>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</si>
  <si>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</si>
  <si>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</si>
  <si>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</si>
  <si>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</si>
  <si>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</si>
  <si>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</si>
  <si>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</si>
  <si>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</si>
  <si>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</si>
  <si>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</si>
  <si>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</si>
  <si>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</si>
  <si>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</si>
  <si>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</si>
  <si>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</si>
  <si>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</si>
  <si>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</si>
  <si>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</si>
  <si>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</si>
  <si>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</si>
  <si>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</si>
  <si>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</si>
  <si>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</si>
  <si>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</si>
  <si>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</si>
  <si>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</si>
  <si>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</si>
  <si>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</si>
  <si>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</si>
  <si>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</si>
  <si>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</si>
  <si>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</si>
  <si>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</si>
  <si>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</si>
  <si>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</si>
  <si>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</si>
  <si>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</si>
  <si>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</si>
  <si>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</si>
  <si>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</si>
  <si>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</si>
  <si>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</si>
  <si>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</si>
  <si>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</si>
  <si>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</si>
  <si>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</si>
  <si>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</si>
  <si>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</si>
  <si>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</si>
  <si>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</si>
  <si>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</si>
  <si>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</si>
  <si>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</si>
  <si>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</si>
  <si>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</si>
  <si>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</si>
  <si>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</si>
  <si>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</si>
  <si>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</si>
  <si>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</si>
  <si>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</si>
  <si>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</si>
  <si>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</si>
  <si>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</si>
  <si>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</si>
  <si>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</si>
  <si>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</si>
  <si>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</si>
  <si>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</si>
  <si>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</si>
  <si>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</si>
  <si>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</si>
  <si>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</si>
  <si>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</si>
  <si>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</si>
  <si>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</si>
  <si>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</si>
  <si>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</si>
  <si>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</si>
  <si>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</si>
  <si>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</si>
  <si>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</si>
  <si>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</si>
  <si>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</si>
  <si>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</si>
  <si>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</si>
  <si>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</si>
  <si>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</si>
  <si>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</si>
  <si>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</si>
  <si>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</si>
  <si>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</si>
  <si>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</si>
  <si>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</si>
  <si>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</si>
  <si>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</si>
  <si>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</si>
  <si>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</si>
  <si>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</si>
  <si>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</si>
  <si>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</si>
  <si>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</si>
  <si>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</si>
  <si>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</si>
  <si>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</si>
  <si>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</si>
  <si>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</si>
  <si>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</si>
  <si>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</si>
  <si>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</si>
  <si>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</si>
  <si>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</si>
  <si>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</si>
  <si>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</si>
  <si>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</si>
  <si>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</si>
  <si>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</si>
  <si>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</si>
  <si>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</si>
  <si>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</si>
  <si>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</si>
  <si>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</si>
  <si>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</si>
  <si>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</si>
  <si>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</si>
  <si>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</si>
  <si>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</si>
  <si>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</si>
  <si>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</si>
  <si>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</si>
  <si>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</si>
  <si>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</si>
  <si>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</si>
  <si>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</si>
  <si>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</si>
  <si>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</si>
  <si>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</si>
  <si>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</si>
  <si>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</si>
  <si>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</si>
  <si>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</si>
  <si>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</si>
  <si>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</si>
  <si>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</si>
  <si>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</si>
  <si>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</si>
  <si>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</si>
  <si>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</si>
  <si>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</si>
  <si>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</si>
  <si>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</si>
  <si>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</si>
  <si>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</si>
  <si>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</si>
  <si>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</si>
  <si>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</si>
  <si>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</si>
  <si>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</si>
  <si>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</si>
  <si>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</si>
  <si>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</si>
  <si>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</si>
  <si>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</si>
  <si>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</si>
  <si>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</si>
  <si>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</si>
  <si>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</si>
  <si>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</si>
  <si>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</si>
  <si>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</si>
  <si>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</si>
  <si>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</si>
  <si>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</si>
  <si>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</si>
  <si>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</si>
  <si>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</si>
  <si>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</si>
  <si>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</si>
  <si>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</si>
  <si>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</si>
  <si>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</si>
  <si>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</si>
  <si>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</si>
  <si>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</si>
  <si>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</si>
  <si>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</si>
  <si>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</si>
  <si>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</si>
  <si>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</si>
  <si>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</si>
  <si>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</si>
  <si>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</si>
  <si>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</si>
  <si>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</si>
  <si>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</si>
  <si>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</si>
  <si>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</si>
  <si>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</si>
  <si>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</si>
  <si>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</si>
  <si>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</si>
  <si>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</si>
  <si>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</si>
  <si>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</si>
  <si>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</si>
  <si>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</si>
  <si>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</si>
  <si>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</si>
  <si>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</si>
  <si>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</si>
  <si>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</si>
  <si>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</si>
  <si>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</si>
  <si>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</si>
  <si>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</si>
  <si>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</si>
  <si>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</si>
  <si>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</si>
  <si>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</si>
  <si>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</si>
  <si>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</si>
  <si>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</si>
  <si>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</si>
  <si>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</si>
  <si>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</si>
  <si>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</si>
  <si>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</si>
  <si>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</si>
  <si>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</si>
  <si>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</si>
  <si>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</si>
  <si>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</si>
  <si>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</si>
  <si>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</si>
  <si>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</si>
  <si>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</si>
  <si>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</si>
  <si>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</si>
  <si>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</si>
  <si>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</si>
  <si>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</si>
  <si>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</si>
  <si>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</si>
  <si>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</si>
  <si>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</si>
  <si>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</si>
  <si>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</si>
  <si>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</si>
  <si>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</si>
  <si>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</si>
  <si>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</si>
  <si>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</si>
  <si>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</si>
  <si>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</si>
  <si>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</si>
  <si>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</si>
  <si>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</si>
  <si>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</si>
  <si>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</si>
  <si>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</si>
  <si>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</si>
  <si>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</si>
  <si>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</si>
  <si>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</si>
  <si>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</si>
  <si>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</si>
  <si>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</si>
  <si>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</si>
  <si>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</si>
  <si>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</si>
  <si>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</si>
  <si>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</si>
  <si>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</si>
  <si>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</si>
  <si>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</si>
  <si>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</si>
  <si>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</si>
  <si>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</si>
  <si>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</si>
  <si>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</si>
  <si>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</si>
  <si>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</si>
  <si>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</si>
  <si>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</si>
  <si>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</si>
  <si>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</si>
  <si>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</si>
  <si>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</si>
  <si>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</si>
  <si>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</si>
  <si>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</si>
  <si>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</si>
  <si>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</si>
  <si>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</si>
  <si>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</si>
  <si>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</si>
  <si>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</si>
  <si>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</si>
  <si>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</si>
  <si>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</si>
  <si>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</si>
  <si>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</si>
  <si>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</si>
  <si>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</si>
  <si>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</si>
  <si>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</si>
  <si>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</si>
  <si>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</si>
  <si>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</si>
  <si>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</si>
  <si>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</si>
  <si>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</si>
  <si>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</si>
  <si>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</si>
  <si>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</si>
  <si>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</si>
  <si>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</si>
  <si>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</si>
  <si>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</si>
  <si>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</si>
  <si>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</si>
  <si>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</si>
  <si>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</si>
  <si>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</si>
  <si>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</si>
  <si>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</si>
  <si>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</si>
  <si>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</si>
  <si>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</si>
  <si>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</si>
  <si>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</si>
  <si>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</si>
  <si>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</si>
  <si>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</si>
  <si>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</si>
  <si>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</si>
  <si>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</si>
  <si>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</si>
  <si>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</si>
  <si>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</si>
  <si>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</si>
  <si>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</si>
  <si>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</si>
  <si>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</si>
  <si>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</si>
  <si>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</si>
  <si>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</si>
  <si>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</si>
  <si>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</si>
  <si>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</si>
  <si>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</si>
  <si>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</si>
  <si>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</si>
  <si>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</si>
  <si>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</si>
  <si>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</si>
  <si>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</si>
  <si>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</si>
  <si>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</si>
  <si>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</si>
  <si>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</si>
  <si>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</si>
  <si>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</si>
  <si>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</si>
  <si>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</si>
  <si>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</si>
  <si>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</si>
  <si>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</si>
  <si>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</si>
  <si>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</si>
  <si>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</si>
  <si>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</si>
  <si>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</si>
  <si>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</si>
  <si>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</si>
  <si>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</si>
  <si>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</si>
  <si>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</si>
  <si>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</si>
  <si>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</si>
  <si>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</si>
  <si>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</si>
  <si>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</si>
  <si>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</si>
  <si>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</si>
  <si>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</si>
  <si>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</si>
  <si>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</si>
  <si>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</si>
  <si>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</si>
  <si>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</si>
  <si>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</si>
  <si>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</si>
  <si>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</si>
  <si>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</si>
  <si>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</si>
  <si>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</si>
  <si>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</si>
  <si>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</si>
  <si>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</si>
  <si>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</si>
  <si>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</si>
  <si>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</si>
  <si>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</si>
  <si>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</si>
  <si>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</si>
  <si>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</si>
  <si>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</si>
  <si>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</si>
  <si>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</si>
  <si>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</si>
  <si>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</si>
  <si>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</si>
  <si>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</si>
  <si>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</si>
  <si>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</si>
  <si>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</si>
  <si>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</si>
  <si>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</si>
  <si>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</si>
  <si>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</si>
  <si>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</si>
  <si>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</si>
  <si>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</si>
  <si>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</si>
  <si>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</si>
  <si>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</si>
  <si>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</si>
  <si>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</si>
  <si>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</si>
  <si>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</si>
  <si>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</si>
  <si>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</si>
  <si>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</si>
  <si>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</si>
  <si>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</si>
  <si>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</si>
  <si>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</si>
  <si>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</si>
  <si>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</si>
  <si>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</si>
  <si>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</si>
  <si>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</si>
  <si>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</si>
  <si>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</si>
  <si>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</si>
  <si>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</si>
  <si>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</si>
  <si>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</si>
  <si>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</si>
  <si>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</si>
  <si>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</si>
  <si>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</si>
  <si>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</si>
  <si>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</si>
  <si>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</si>
  <si>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</si>
  <si>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</si>
  <si>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</si>
  <si>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</si>
  <si>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</si>
  <si>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</si>
  <si>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</si>
  <si>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</si>
  <si>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</si>
  <si>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</si>
  <si>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</si>
  <si>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</si>
  <si>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</si>
  <si>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</si>
  <si>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</si>
  <si>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</si>
  <si>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</si>
  <si>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</si>
  <si>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</si>
  <si>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</si>
  <si>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</si>
  <si>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</si>
  <si>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</si>
  <si>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</si>
  <si>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</si>
  <si>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</si>
  <si>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</si>
  <si>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</si>
  <si>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</si>
  <si>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</si>
  <si>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</si>
  <si>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</si>
  <si>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</si>
  <si>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</si>
  <si>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</si>
  <si>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</si>
  <si>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</si>
  <si>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</si>
  <si>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</si>
  <si>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</si>
  <si>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</si>
  <si>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</si>
  <si>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</si>
  <si>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</si>
  <si>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</si>
  <si>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</si>
  <si>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</si>
  <si>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</si>
  <si>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</si>
  <si>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</si>
  <si>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</si>
  <si>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</si>
  <si>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</si>
  <si>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</si>
  <si>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</si>
  <si>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</si>
  <si>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</si>
  <si>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</si>
  <si>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</si>
  <si>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</si>
  <si>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</si>
  <si>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</si>
  <si>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</si>
  <si>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</si>
  <si>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</si>
  <si>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</si>
  <si>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</si>
  <si>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</si>
  <si>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</si>
  <si>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</si>
  <si>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</si>
  <si>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</si>
  <si>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</si>
  <si>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</si>
  <si>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</si>
  <si>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</si>
  <si>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</si>
  <si>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</si>
  <si>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</si>
  <si>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</si>
  <si>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</si>
  <si>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</si>
  <si>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</si>
  <si>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</si>
  <si>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</si>
  <si>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</si>
  <si>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</si>
  <si>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</si>
  <si>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</si>
  <si>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</si>
  <si>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</si>
  <si>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</si>
  <si>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</si>
  <si>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</si>
  <si>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</si>
  <si>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</si>
  <si>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</si>
  <si>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</si>
  <si>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</si>
  <si>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</si>
  <si>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</si>
  <si>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</si>
  <si>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</si>
  <si>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</si>
  <si>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</si>
  <si>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</si>
  <si>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</si>
  <si>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</si>
  <si>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</si>
  <si>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</si>
  <si>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</si>
  <si>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</si>
  <si>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</si>
  <si>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</si>
  <si>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</si>
  <si>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</si>
  <si>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</si>
  <si>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</si>
  <si>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</si>
  <si>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</si>
  <si>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</si>
  <si>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</si>
  <si>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</si>
  <si>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</si>
  <si>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</si>
  <si>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</si>
  <si>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</si>
  <si>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</si>
  <si>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</si>
  <si>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</si>
  <si>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</si>
  <si>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</si>
  <si>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</si>
  <si>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</si>
  <si>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</si>
  <si>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</si>
  <si>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</si>
  <si>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</si>
  <si>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</si>
  <si>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</si>
  <si>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</si>
  <si>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</si>
  <si>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</si>
  <si>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</si>
  <si>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</si>
  <si>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</si>
  <si>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</si>
  <si>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</si>
  <si>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</si>
  <si>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</si>
  <si>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</si>
  <si>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</si>
  <si>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</si>
  <si>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</si>
  <si>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</si>
  <si>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</si>
  <si>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</si>
  <si>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</si>
  <si>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</si>
  <si>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</si>
  <si>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</si>
  <si>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</si>
  <si>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</si>
  <si>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</si>
  <si>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</si>
  <si>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</si>
  <si>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</si>
  <si>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</si>
  <si>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</si>
  <si>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</si>
  <si>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</si>
  <si>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</si>
  <si>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</si>
  <si>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</si>
  <si>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</si>
  <si>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</si>
  <si>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</si>
  <si>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</si>
  <si>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</si>
  <si>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</si>
  <si>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</si>
  <si>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</si>
  <si>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</si>
  <si>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</si>
  <si>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</si>
  <si>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</si>
  <si>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</si>
  <si>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</si>
  <si>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</si>
  <si>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</si>
  <si>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</si>
  <si>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</si>
  <si>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</si>
  <si>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</si>
  <si>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</si>
  <si>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</si>
  <si>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</si>
  <si>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</si>
  <si>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</si>
  <si>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</si>
  <si>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</si>
  <si>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</si>
  <si>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</si>
  <si>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</si>
  <si>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</si>
  <si>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</si>
  <si>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</si>
  <si>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</si>
  <si>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</si>
  <si>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</si>
  <si>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</si>
  <si>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</si>
  <si>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</si>
  <si>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</si>
  <si>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</si>
  <si>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</si>
  <si>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</si>
  <si>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</si>
  <si>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</si>
  <si>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</si>
  <si>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</si>
  <si>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</si>
  <si>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</si>
  <si>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</si>
  <si>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</si>
  <si>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</si>
  <si>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</si>
  <si>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</si>
  <si>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</si>
  <si>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</si>
  <si>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</si>
  <si>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</si>
  <si>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</si>
  <si>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</si>
  <si>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</si>
  <si>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</si>
  <si>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</si>
  <si>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</si>
  <si>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</si>
  <si>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</si>
  <si>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</si>
  <si>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</si>
  <si>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</si>
  <si>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</si>
  <si>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</si>
  <si>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</si>
  <si>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</si>
  <si>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</si>
  <si>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</si>
  <si>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</si>
  <si>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</si>
  <si>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</si>
  <si>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</si>
  <si>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</si>
  <si>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</si>
  <si>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</si>
  <si>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</si>
  <si>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</si>
  <si>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</si>
  <si>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</si>
  <si>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</si>
  <si>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</si>
  <si>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</si>
  <si>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</si>
  <si>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</si>
  <si>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</si>
  <si>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</si>
  <si>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</si>
  <si>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</si>
  <si>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</si>
  <si>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</si>
  <si>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</si>
  <si>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</si>
  <si>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</si>
  <si>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</si>
  <si>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</si>
  <si>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</si>
  <si>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</si>
  <si>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</si>
  <si>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</si>
  <si>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</si>
  <si>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</si>
  <si>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</si>
  <si>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</si>
  <si>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</si>
  <si>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</si>
  <si>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</si>
  <si>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</si>
  <si>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</si>
  <si>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</si>
  <si>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</si>
  <si>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</si>
  <si>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</si>
  <si>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</si>
  <si>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</si>
  <si>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</si>
  <si>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</si>
  <si>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</si>
  <si>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</si>
  <si>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</si>
  <si>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</si>
  <si>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</si>
  <si>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</si>
  <si>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</si>
  <si>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</si>
  <si>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</si>
  <si>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</si>
  <si>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</si>
  <si>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</si>
  <si>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</si>
  <si>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</si>
  <si>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</si>
  <si>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</si>
  <si>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</si>
  <si>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</si>
  <si>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</si>
  <si>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</si>
  <si>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</si>
  <si>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</si>
  <si>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</si>
  <si>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</si>
  <si>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</si>
  <si>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</si>
  <si>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</si>
  <si>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</si>
  <si>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</si>
  <si>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</si>
  <si>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</si>
  <si>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</si>
  <si>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</si>
  <si>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</si>
  <si>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</si>
  <si>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</si>
  <si>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</si>
  <si>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</si>
  <si>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</si>
  <si>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</si>
  <si>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</si>
  <si>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</si>
  <si>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</si>
  <si>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</si>
  <si>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</si>
  <si>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</si>
  <si>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</si>
  <si>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</si>
  <si>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</si>
  <si>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</si>
  <si>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</si>
  <si>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</si>
  <si>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</si>
  <si>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</si>
  <si>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</si>
  <si>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</si>
  <si>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</si>
  <si>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</si>
  <si>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</si>
  <si>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</si>
  <si>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</si>
  <si>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</si>
  <si>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</si>
  <si>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</si>
  <si>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</si>
  <si>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</si>
  <si>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</si>
  <si>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</si>
  <si>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</si>
  <si>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</si>
  <si>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</si>
  <si>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</si>
  <si>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</si>
  <si>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</si>
  <si>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</si>
  <si>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</si>
  <si>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</si>
  <si>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</si>
  <si>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</si>
  <si>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</si>
  <si>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</si>
  <si>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</si>
  <si>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</si>
  <si>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</si>
  <si>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</si>
  <si>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</si>
  <si>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</si>
  <si>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</si>
  <si>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</si>
  <si>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</si>
  <si>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</si>
  <si>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</si>
  <si>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</si>
  <si>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</si>
  <si>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</si>
  <si>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</si>
  <si>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</si>
  <si>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</si>
  <si>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</si>
  <si>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</si>
  <si>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</si>
  <si>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</si>
  <si>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</si>
  <si>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</si>
  <si>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</si>
  <si>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</si>
  <si>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</si>
  <si>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</si>
  <si>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</si>
  <si>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</si>
  <si>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</si>
  <si>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</si>
  <si>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</si>
  <si>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</si>
  <si>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</si>
  <si>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</si>
  <si>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</si>
  <si>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</si>
  <si>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</si>
  <si>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</si>
  <si>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</si>
  <si>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</si>
  <si>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</si>
  <si>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</si>
  <si>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</si>
  <si>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</si>
  <si>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</si>
  <si>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</si>
  <si>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</si>
  <si>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</si>
  <si>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</si>
  <si>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</si>
  <si>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</si>
  <si>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</si>
  <si>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</si>
  <si>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</si>
  <si>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</si>
  <si>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</si>
  <si>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</si>
  <si>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</si>
  <si>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</si>
  <si>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</si>
  <si>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</si>
  <si>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</si>
  <si>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</si>
  <si>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</si>
  <si>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</si>
  <si>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</si>
  <si>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</si>
  <si>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</si>
  <si>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</si>
  <si>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</si>
  <si>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</si>
  <si>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</si>
  <si>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</si>
  <si>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</si>
  <si>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</si>
  <si>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</si>
  <si>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</si>
  <si>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</si>
  <si>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</si>
  <si>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</si>
  <si>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</si>
  <si>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</si>
  <si>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</si>
  <si>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</si>
  <si>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</si>
  <si>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</si>
  <si>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</si>
  <si>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</si>
  <si>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</si>
  <si>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</si>
  <si>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</si>
  <si>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</si>
  <si>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</si>
  <si>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</si>
  <si>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</si>
  <si>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</si>
  <si>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</si>
  <si>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</si>
  <si>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</si>
  <si>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</si>
  <si>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</si>
  <si>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</si>
  <si>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</si>
  <si>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</si>
  <si>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</si>
  <si>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</si>
  <si>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</si>
  <si>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</si>
  <si>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</si>
  <si>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</si>
  <si>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</si>
  <si>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</si>
  <si>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</si>
  <si>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</si>
  <si>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</si>
  <si>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</si>
  <si>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</si>
  <si>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</si>
  <si>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</si>
  <si>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</si>
  <si>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</si>
  <si>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</si>
  <si>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</si>
  <si>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</si>
  <si>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</si>
  <si>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</si>
  <si>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</si>
  <si>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</si>
  <si>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</si>
  <si>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</si>
  <si>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</si>
  <si>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</si>
  <si>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</si>
  <si>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</si>
  <si>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</si>
  <si>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</si>
  <si>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</si>
  <si>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</si>
  <si>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</si>
  <si>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</si>
  <si>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</si>
  <si>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</si>
  <si>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</si>
  <si>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</si>
  <si>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</si>
  <si>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</si>
  <si>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</si>
  <si>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</si>
  <si>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</si>
  <si>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</si>
  <si>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</si>
  <si>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</si>
  <si>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</si>
  <si>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</si>
  <si>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</si>
  <si>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</si>
  <si>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</si>
  <si>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</si>
  <si>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</si>
  <si>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</si>
  <si>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</si>
  <si>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</si>
  <si>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</si>
  <si>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</si>
  <si>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</si>
  <si>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</si>
  <si>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</si>
  <si>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</si>
  <si>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</si>
  <si>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</si>
  <si>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</si>
  <si>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</si>
  <si>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</si>
  <si>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</si>
  <si>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</si>
  <si>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</si>
  <si>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</si>
  <si>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</si>
  <si>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</si>
  <si>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</si>
  <si>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</si>
  <si>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</si>
  <si>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</si>
  <si>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</si>
  <si>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</si>
  <si>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</si>
  <si>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</si>
  <si>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</si>
  <si>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</si>
  <si>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</si>
  <si>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</si>
  <si>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</si>
  <si>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</si>
  <si>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</si>
  <si>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</si>
  <si>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</si>
  <si>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</si>
  <si>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</si>
  <si>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</si>
  <si>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</si>
  <si>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</si>
  <si>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</si>
  <si>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</si>
  <si>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</si>
  <si>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</si>
  <si>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</si>
  <si>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</si>
  <si>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</si>
  <si>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</si>
  <si>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</si>
  <si>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</si>
  <si>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</si>
  <si>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</si>
  <si>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</si>
  <si>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</si>
  <si>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</si>
  <si>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</si>
  <si>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</si>
  <si>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</si>
  <si>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</si>
  <si>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</si>
  <si>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</si>
  <si>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</si>
  <si>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</si>
  <si>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</si>
  <si>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</si>
  <si>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</si>
  <si>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</si>
  <si>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</si>
  <si>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</si>
  <si>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</si>
  <si>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</si>
  <si>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</si>
  <si>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</si>
  <si>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</si>
  <si>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</si>
  <si>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</si>
  <si>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</si>
  <si>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</si>
  <si>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</si>
  <si>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</si>
  <si>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</si>
  <si>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</si>
  <si>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</si>
  <si>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</si>
  <si>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</si>
  <si>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</si>
  <si>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</si>
  <si>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</si>
  <si>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</si>
  <si>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</si>
  <si>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</si>
  <si>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</si>
  <si>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</si>
  <si>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</si>
  <si>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</si>
  <si>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</si>
  <si>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</si>
  <si>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</si>
  <si>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</si>
  <si>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</si>
  <si>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</si>
  <si>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</si>
  <si>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</si>
  <si>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</si>
  <si>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</si>
  <si>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</si>
  <si>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</si>
  <si>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</si>
  <si>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</si>
  <si>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</si>
  <si>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</si>
  <si>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</si>
  <si>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</si>
  <si>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</si>
  <si>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</si>
  <si>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</si>
  <si>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</si>
  <si>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</si>
  <si>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</si>
  <si>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</si>
  <si>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</si>
  <si>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</si>
  <si>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</si>
  <si>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</si>
  <si>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</si>
  <si>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</si>
  <si>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</si>
  <si>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</si>
  <si>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</si>
  <si>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</si>
  <si>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</si>
  <si>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</si>
  <si>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</si>
  <si>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</si>
  <si>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</si>
  <si>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</si>
  <si>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</si>
  <si>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</si>
  <si>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</si>
  <si>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</si>
  <si>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</si>
  <si>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</si>
  <si>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</si>
  <si>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</si>
  <si>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</si>
  <si>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</si>
  <si>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</si>
  <si>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</si>
  <si>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</si>
  <si>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</si>
  <si>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</si>
  <si>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</si>
  <si>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</si>
  <si>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</si>
  <si>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</si>
  <si>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</si>
  <si>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</si>
  <si>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</si>
  <si>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</si>
  <si>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</si>
  <si>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</si>
  <si>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</si>
  <si>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</si>
  <si>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</si>
  <si>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</si>
  <si>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</si>
  <si>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</si>
  <si>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</si>
  <si>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</si>
  <si>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</si>
  <si>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</si>
  <si>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</si>
  <si>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</si>
  <si>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</si>
  <si>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</si>
  <si>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</si>
  <si>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</si>
  <si>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</si>
  <si>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</si>
  <si>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</si>
  <si>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</si>
  <si>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</si>
  <si>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</si>
  <si>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</si>
  <si>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</si>
  <si>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</si>
  <si>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</si>
  <si>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</si>
  <si>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</si>
  <si>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</si>
  <si>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</si>
  <si>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</si>
  <si>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</si>
  <si>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</si>
  <si>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</si>
  <si>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</si>
  <si>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</si>
  <si>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</si>
  <si>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</si>
  <si>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</si>
  <si>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</si>
  <si>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</si>
  <si>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</si>
  <si>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</si>
  <si>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</si>
  <si>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</si>
  <si>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</si>
  <si>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</si>
  <si>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</si>
  <si>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</si>
  <si>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</si>
  <si>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</si>
  <si>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</si>
  <si>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</si>
  <si>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</si>
  <si>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</si>
  <si>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</si>
  <si>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</si>
  <si>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</si>
  <si>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</si>
  <si>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</si>
  <si>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</si>
  <si>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</si>
  <si>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</si>
  <si>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</si>
  <si>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</si>
  <si>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</si>
  <si>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</si>
  <si>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</si>
  <si>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</si>
  <si>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</si>
  <si>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</si>
  <si>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</si>
  <si>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</si>
  <si>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</si>
  <si>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</si>
  <si>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</si>
  <si>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</si>
  <si>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</si>
  <si>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</si>
  <si>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</si>
  <si>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</si>
  <si>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</si>
  <si>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</si>
  <si>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</si>
  <si>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</si>
  <si>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</si>
  <si>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</si>
  <si>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</si>
  <si>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</si>
  <si>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</si>
  <si>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</si>
  <si>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</si>
  <si>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</si>
  <si>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</si>
  <si>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</si>
  <si>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</si>
  <si>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</si>
  <si>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</si>
  <si>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</si>
  <si>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</si>
  <si>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</si>
  <si>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</si>
  <si>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</si>
  <si>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</si>
  <si>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</si>
  <si>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</si>
  <si>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</si>
  <si>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</si>
  <si>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</si>
  <si>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</si>
  <si>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</si>
  <si>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</si>
  <si>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</si>
  <si>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</si>
  <si>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</si>
  <si>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</si>
  <si>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</si>
  <si>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</si>
  <si>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</si>
  <si>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</si>
  <si>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</si>
  <si>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</si>
  <si>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</si>
  <si>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</si>
  <si>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</si>
  <si>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</si>
  <si>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</si>
  <si>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</si>
  <si>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</si>
  <si>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</si>
  <si>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</si>
  <si>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</si>
  <si>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</si>
  <si>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</si>
  <si>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</si>
  <si>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</si>
  <si>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</si>
  <si>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</si>
  <si>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</si>
  <si>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</si>
  <si>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</si>
  <si>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</si>
  <si>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</si>
  <si>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</si>
  <si>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</si>
  <si>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</si>
  <si>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</si>
  <si>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</si>
  <si>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</si>
  <si>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</si>
  <si>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</si>
  <si>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</si>
  <si>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</si>
  <si>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</si>
  <si>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</si>
  <si>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</si>
  <si>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</si>
  <si>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</si>
  <si>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</si>
  <si>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</si>
  <si>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</si>
  <si>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</si>
  <si>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</si>
  <si>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</si>
  <si>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</si>
  <si>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</si>
  <si>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</si>
  <si>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</si>
  <si>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</si>
  <si>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</si>
  <si>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</si>
  <si>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</si>
  <si>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</si>
  <si>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</si>
  <si>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</si>
  <si>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</si>
  <si>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</si>
  <si>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</si>
  <si>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</si>
  <si>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</si>
  <si>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</si>
  <si>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</si>
  <si>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</si>
  <si>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</si>
  <si>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</si>
  <si>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</si>
  <si>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</si>
  <si>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</si>
  <si>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</si>
  <si>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</si>
  <si>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</si>
  <si>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</si>
  <si>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</si>
  <si>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</si>
  <si>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</si>
  <si>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</si>
  <si>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</si>
  <si>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</si>
  <si>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</si>
  <si>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</si>
  <si>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</si>
  <si>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</si>
  <si>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</si>
  <si>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</si>
  <si>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</si>
  <si>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</si>
  <si>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</si>
  <si>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</si>
  <si>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</si>
  <si>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</si>
  <si>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</si>
  <si>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</si>
  <si>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</si>
  <si>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</si>
  <si>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</si>
  <si>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</si>
  <si>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</si>
  <si>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</si>
  <si>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</si>
  <si>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</si>
  <si>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</si>
  <si>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</si>
  <si>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</si>
  <si>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</si>
  <si>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</si>
  <si>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</si>
  <si>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</si>
  <si>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</si>
  <si>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</si>
  <si>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</si>
  <si>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</si>
  <si>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</si>
  <si>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</si>
  <si>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</si>
  <si>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</si>
  <si>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</si>
  <si>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</si>
  <si>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</si>
  <si>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</si>
  <si>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</si>
  <si>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</si>
  <si>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</si>
  <si>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</si>
  <si>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</si>
  <si>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</si>
  <si>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</si>
  <si>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</si>
  <si>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</si>
  <si>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</si>
  <si>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</si>
  <si>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</si>
  <si>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</si>
  <si>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</si>
  <si>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</si>
  <si>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</si>
  <si>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</si>
  <si>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</si>
  <si>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</si>
  <si>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</si>
  <si>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</si>
  <si>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</si>
  <si>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</si>
  <si>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</si>
  <si>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</si>
  <si>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</si>
  <si>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</si>
  <si>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</si>
  <si>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</si>
  <si>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</si>
  <si>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</si>
  <si>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</si>
  <si>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</si>
  <si>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</si>
  <si>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</si>
  <si>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</si>
  <si>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</si>
  <si>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</si>
  <si>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</si>
  <si>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</si>
  <si>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</si>
  <si>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</si>
  <si>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</si>
  <si>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</si>
  <si>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</si>
  <si>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</si>
  <si>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</si>
  <si>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</si>
  <si>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</si>
  <si>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</si>
  <si>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</si>
  <si>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</si>
  <si>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</si>
  <si>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</si>
  <si>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</si>
  <si>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</si>
  <si>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</si>
  <si>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</si>
  <si>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</si>
  <si>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</si>
  <si>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</si>
  <si>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</si>
  <si>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</si>
  <si>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</si>
  <si>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</si>
  <si>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</si>
  <si>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</si>
  <si>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</si>
  <si>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</si>
  <si>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</si>
  <si>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</si>
  <si>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</si>
  <si>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</si>
  <si>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</si>
  <si>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</si>
  <si>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</si>
  <si>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</si>
  <si>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</si>
  <si>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</si>
  <si>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</si>
  <si>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</si>
  <si>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</si>
  <si>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</si>
  <si>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</si>
  <si>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</si>
  <si>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</si>
  <si>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</si>
  <si>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</si>
  <si>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</si>
  <si>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</si>
  <si>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</si>
  <si>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</si>
  <si>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</si>
  <si>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</si>
  <si>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</si>
  <si>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</si>
  <si>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</si>
  <si>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</si>
  <si>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</si>
  <si>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</si>
  <si>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</si>
  <si>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</si>
  <si>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</si>
  <si>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</si>
  <si>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</si>
  <si>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</si>
  <si>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</si>
  <si>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</si>
  <si>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</si>
  <si>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</si>
  <si>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</si>
  <si>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</si>
  <si>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</si>
  <si>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</si>
  <si>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</si>
  <si>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</si>
  <si>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</si>
  <si>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</si>
  <si>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</si>
  <si>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</si>
  <si>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</si>
  <si>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</si>
  <si>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</si>
  <si>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</si>
  <si>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</si>
  <si>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</si>
  <si>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</si>
  <si>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</si>
  <si>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</si>
  <si>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</si>
  <si>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</si>
  <si>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</si>
  <si>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</si>
  <si>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</si>
  <si>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</si>
  <si>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</si>
  <si>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</si>
  <si>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</si>
  <si>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</si>
  <si>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</si>
  <si>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</si>
  <si>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</si>
  <si>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</si>
  <si>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</si>
  <si>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</si>
  <si>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</si>
  <si>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</si>
  <si>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</si>
  <si>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</si>
  <si>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</si>
  <si>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</si>
  <si>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</si>
  <si>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</si>
  <si>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</si>
  <si>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</si>
  <si>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</si>
  <si>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</si>
  <si>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</si>
  <si>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</si>
  <si>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</si>
  <si>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</si>
  <si>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</si>
  <si>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</si>
  <si>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</si>
  <si>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</si>
  <si>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</si>
  <si>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</si>
  <si>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</si>
  <si>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</si>
  <si>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</si>
  <si>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</si>
  <si>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</si>
  <si>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</si>
  <si>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</si>
  <si>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</si>
  <si>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</si>
  <si>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</si>
  <si>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</si>
  <si>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</si>
  <si>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</si>
  <si>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</si>
  <si>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</si>
  <si>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</si>
  <si>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</si>
  <si>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</si>
  <si>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</si>
  <si>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</si>
  <si>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</si>
  <si>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</si>
  <si>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</si>
  <si>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</si>
  <si>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</si>
  <si>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</si>
  <si>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</si>
  <si>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</si>
  <si>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</si>
  <si>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</si>
  <si>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</si>
  <si>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</si>
  <si>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</si>
  <si>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</si>
  <si>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</si>
  <si>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</si>
  <si>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</si>
  <si>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</si>
  <si>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</si>
  <si>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</si>
  <si>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</si>
  <si>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</si>
  <si>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</si>
  <si>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</si>
  <si>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</si>
  <si>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</si>
  <si>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</si>
  <si>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</si>
  <si>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</si>
  <si>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</si>
  <si>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</si>
  <si>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</si>
  <si>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</si>
  <si>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</si>
  <si>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</si>
  <si>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</si>
  <si>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</si>
  <si>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</si>
  <si>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</si>
  <si>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</si>
  <si>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</si>
  <si>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</si>
  <si>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</si>
  <si>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</si>
  <si>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</si>
  <si>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</si>
  <si>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</si>
  <si>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</si>
  <si>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</si>
  <si>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</si>
  <si>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</si>
  <si>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</si>
  <si>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</si>
  <si>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</si>
  <si>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</si>
  <si>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</si>
  <si>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</si>
  <si>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</si>
  <si>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</si>
  <si>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</si>
  <si>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</si>
  <si>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</si>
  <si>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</si>
  <si>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</si>
  <si>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</si>
  <si>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</si>
  <si>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</si>
  <si>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</si>
  <si>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</si>
  <si>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</si>
  <si>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</si>
  <si>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</si>
  <si>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</si>
  <si>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</si>
  <si>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</si>
  <si>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</si>
  <si>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</si>
  <si>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</si>
  <si>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</si>
  <si>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</si>
  <si>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</si>
  <si>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</si>
  <si>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</si>
  <si>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</si>
  <si>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</si>
  <si>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</si>
  <si>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</si>
  <si>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</si>
  <si>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</si>
  <si>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</si>
  <si>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</si>
  <si>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</si>
  <si>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</si>
  <si>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</si>
  <si>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</si>
  <si>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</si>
  <si>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</si>
  <si>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</si>
  <si>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</si>
  <si>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</si>
  <si>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</si>
  <si>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</si>
  <si>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</si>
  <si>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</si>
  <si>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</si>
  <si>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</si>
  <si>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</si>
  <si>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</si>
  <si>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</si>
  <si>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</si>
  <si>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</si>
  <si>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</si>
  <si>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</si>
  <si>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</si>
  <si>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</si>
  <si>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</si>
  <si>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</si>
  <si>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</si>
  <si>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</si>
  <si>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</si>
  <si>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</si>
  <si>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</si>
  <si>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</si>
  <si>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</si>
  <si>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</si>
  <si>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</si>
  <si>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</si>
  <si>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</si>
  <si>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</si>
  <si>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</si>
  <si>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</si>
  <si>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</si>
  <si>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</si>
  <si>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</si>
  <si>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</si>
  <si>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</si>
  <si>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</si>
  <si>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</si>
  <si>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</si>
  <si>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</si>
  <si>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</si>
  <si>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</si>
  <si>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</si>
  <si>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</si>
  <si>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</si>
  <si>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</si>
  <si>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</si>
  <si>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</si>
  <si>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</si>
  <si>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</si>
  <si>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</si>
  <si>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</si>
  <si>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</si>
  <si>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</si>
  <si>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</si>
  <si>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</si>
  <si>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</si>
  <si>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</si>
  <si>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</si>
  <si>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</si>
  <si>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</si>
  <si>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</si>
  <si>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</si>
  <si>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</si>
  <si>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</si>
  <si>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</si>
  <si>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</si>
  <si>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</si>
  <si>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</si>
  <si>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</si>
  <si>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</si>
  <si>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</si>
  <si>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</si>
  <si>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</si>
  <si>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</si>
  <si>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</si>
  <si>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</si>
  <si>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</si>
  <si>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</si>
  <si>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</si>
  <si>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</si>
  <si>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</si>
  <si>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</si>
  <si>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</si>
  <si>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</si>
  <si>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</si>
  <si>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</si>
  <si>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</si>
  <si>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</si>
  <si>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</si>
  <si>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</si>
  <si>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</si>
  <si>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</si>
  <si>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</si>
  <si>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</si>
  <si>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</si>
  <si>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</si>
  <si>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</si>
  <si>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</si>
  <si>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</si>
  <si>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</si>
  <si>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</si>
  <si>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</si>
  <si>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</si>
  <si>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</si>
  <si>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</si>
  <si>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</si>
  <si>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</si>
  <si>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</si>
  <si>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</si>
  <si>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</si>
  <si>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</si>
  <si>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</si>
  <si>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</si>
  <si>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</si>
  <si>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</si>
  <si>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</si>
  <si>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</si>
  <si>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</si>
  <si>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</si>
  <si>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</si>
  <si>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</si>
  <si>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</si>
  <si>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</si>
  <si>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</si>
  <si>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</si>
  <si>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</si>
  <si>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</si>
  <si>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</si>
  <si>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</si>
  <si>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</si>
  <si>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</si>
  <si>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</si>
  <si>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</si>
  <si>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</si>
  <si>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</si>
  <si>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</si>
  <si>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</si>
  <si>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</si>
  <si>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</si>
  <si>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</si>
  <si>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</si>
  <si>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</si>
  <si>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</si>
  <si>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</si>
  <si>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</si>
  <si>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</si>
  <si>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</si>
  <si>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</si>
  <si>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</si>
  <si>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</si>
  <si>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</si>
  <si>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</si>
  <si>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</si>
  <si>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</si>
  <si>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</si>
  <si>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</si>
  <si>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</si>
  <si>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</si>
  <si>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</si>
  <si>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</si>
  <si>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</si>
  <si>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</si>
  <si>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</si>
  <si>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</si>
  <si>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</si>
  <si>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</si>
  <si>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</si>
  <si>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</si>
  <si>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</si>
  <si>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</si>
  <si>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</si>
  <si>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</si>
  <si>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</si>
  <si>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</si>
  <si>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</si>
  <si>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</si>
  <si>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</si>
  <si>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</si>
  <si>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</si>
  <si>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</si>
  <si>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</si>
  <si>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</si>
  <si>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</si>
  <si>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</si>
  <si>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</si>
  <si>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</si>
  <si>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</si>
  <si>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</si>
  <si>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</si>
  <si>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</si>
  <si>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</si>
  <si>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</si>
  <si>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</si>
  <si>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</si>
  <si>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</si>
  <si>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</si>
  <si>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</si>
  <si>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</si>
  <si>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</si>
  <si>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</si>
  <si>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</si>
  <si>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</si>
  <si>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</si>
  <si>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</si>
  <si>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</si>
  <si>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</si>
  <si>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</si>
  <si>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</si>
  <si>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</si>
  <si>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</si>
  <si>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</si>
  <si>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</si>
  <si>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</si>
  <si>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</si>
  <si>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</si>
  <si>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</si>
  <si>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</si>
  <si>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</si>
  <si>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</si>
  <si>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</si>
  <si>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</si>
  <si>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</si>
  <si>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</si>
  <si>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</si>
  <si>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</si>
  <si>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</si>
  <si>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</si>
  <si>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</si>
  <si>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</si>
  <si>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</si>
  <si>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</si>
  <si>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</si>
  <si>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</si>
  <si>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</si>
  <si>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</si>
  <si>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</si>
  <si>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</si>
  <si>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</si>
  <si>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</si>
  <si>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</si>
  <si>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</si>
  <si>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</si>
  <si>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</si>
  <si>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</si>
  <si>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</si>
  <si>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</si>
  <si>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</si>
  <si>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</si>
  <si>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</si>
  <si>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</si>
  <si>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</si>
  <si>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</si>
  <si>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</si>
  <si>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</si>
  <si>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</si>
  <si>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</si>
  <si>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</si>
  <si>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</si>
  <si>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</si>
  <si>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</si>
  <si>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</si>
  <si>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</si>
  <si>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</si>
  <si>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</si>
  <si>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</si>
  <si>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</si>
  <si>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</si>
  <si>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</si>
  <si>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</si>
  <si>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</si>
  <si>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</si>
  <si>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</si>
  <si>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</si>
  <si>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</si>
  <si>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</si>
  <si>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</si>
  <si>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</si>
  <si>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</si>
  <si>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</si>
  <si>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</si>
  <si>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</si>
  <si>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</si>
  <si>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</si>
  <si>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</si>
  <si>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</si>
  <si>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</si>
  <si>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</si>
  <si>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</si>
  <si>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</si>
  <si>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</si>
  <si>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</si>
  <si>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</si>
  <si>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</si>
  <si>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</si>
  <si>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</si>
  <si>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</si>
  <si>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</si>
  <si>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</si>
  <si>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</si>
  <si>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</si>
  <si>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</si>
  <si>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</si>
  <si>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</si>
  <si>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</si>
  <si>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</si>
  <si>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</si>
  <si>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</si>
  <si>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</si>
  <si>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</si>
  <si>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</si>
  <si>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</si>
  <si>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</si>
  <si>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</si>
  <si>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</si>
  <si>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</si>
  <si>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</si>
  <si>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</si>
  <si>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</si>
  <si>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</si>
  <si>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</si>
  <si>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</si>
  <si>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</si>
  <si>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</si>
  <si>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</si>
  <si>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</si>
  <si>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</si>
  <si>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</si>
  <si>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</si>
  <si>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</si>
  <si>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</si>
  <si>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</si>
  <si>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</si>
  <si>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</si>
  <si>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</si>
  <si>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</si>
  <si>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</si>
  <si>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</si>
  <si>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</si>
  <si>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</si>
  <si>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</si>
  <si>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</si>
  <si>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</si>
  <si>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</si>
  <si>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</si>
  <si>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</si>
  <si>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</si>
  <si>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</si>
  <si>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</si>
  <si>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</si>
  <si>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</si>
  <si>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</si>
  <si>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</si>
  <si>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</si>
  <si>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</si>
  <si>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</si>
  <si>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</si>
  <si>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</si>
  <si>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</si>
  <si>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</si>
  <si>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</si>
  <si>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</si>
  <si>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</si>
  <si>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</si>
  <si>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</si>
  <si>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</si>
  <si>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</si>
  <si>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</si>
  <si>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</si>
  <si>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</si>
  <si>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</si>
  <si>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</si>
  <si>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</si>
  <si>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</si>
  <si>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</si>
  <si>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</si>
  <si>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</si>
  <si>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</si>
  <si>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</si>
  <si>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</si>
  <si>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</si>
  <si>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</si>
  <si>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</si>
  <si>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</si>
  <si>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</si>
  <si>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</si>
  <si>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</si>
  <si>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</si>
  <si>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</si>
  <si>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</si>
  <si>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</si>
  <si>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</si>
  <si>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</si>
  <si>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</si>
  <si>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</si>
  <si>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</si>
  <si>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</si>
  <si>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</si>
  <si>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</si>
  <si>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</si>
  <si>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</si>
  <si>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</si>
  <si>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</si>
  <si>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</si>
  <si>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</si>
  <si>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</si>
  <si>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</si>
  <si>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</si>
  <si>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</si>
  <si>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</si>
  <si>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</si>
  <si>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</si>
  <si>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</si>
  <si>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</si>
  <si>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</si>
  <si>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</si>
  <si>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</si>
  <si>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</si>
  <si>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</si>
  <si>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</si>
  <si>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</si>
  <si>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</si>
  <si>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</si>
  <si>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</si>
  <si>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</si>
  <si>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</si>
  <si>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</si>
  <si>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</si>
  <si>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</si>
  <si>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</si>
  <si>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</si>
  <si>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</si>
  <si>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</si>
  <si>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</si>
  <si>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</si>
  <si>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</si>
  <si>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</si>
  <si>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</si>
  <si>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</si>
  <si>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</si>
  <si>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</si>
  <si>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</si>
  <si>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</si>
  <si>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</si>
  <si>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</si>
  <si>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</si>
  <si>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</si>
  <si>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</si>
  <si>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</si>
  <si>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</si>
  <si>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</si>
  <si>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</si>
  <si>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</si>
  <si>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</si>
  <si>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</si>
  <si>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</si>
  <si>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</si>
  <si>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</si>
  <si>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</si>
  <si>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</si>
  <si>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</si>
  <si>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</si>
  <si>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</si>
  <si>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</si>
  <si>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</si>
  <si>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</si>
  <si>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</si>
  <si>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</si>
  <si>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</si>
  <si>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</si>
  <si>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</si>
  <si>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</si>
  <si>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</si>
  <si>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</si>
  <si>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</si>
  <si>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</si>
  <si>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</si>
  <si>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</si>
  <si>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</si>
  <si>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</si>
  <si>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</si>
  <si>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</si>
  <si>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</si>
  <si>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</si>
  <si>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</si>
  <si>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</si>
  <si>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</si>
  <si>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</si>
  <si>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</si>
  <si>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</si>
  <si>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</si>
  <si>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</si>
  <si>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</si>
  <si>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</si>
  <si>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</si>
  <si>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</si>
  <si>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</si>
  <si>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</si>
  <si>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</si>
  <si>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</si>
  <si>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</si>
  <si>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</si>
  <si>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</si>
  <si>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</si>
  <si>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</si>
  <si>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</si>
  <si>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</si>
  <si>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</si>
  <si>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</si>
  <si>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</si>
  <si>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</si>
  <si>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</si>
  <si>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</si>
  <si>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</si>
  <si>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</si>
  <si>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</si>
  <si>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</si>
  <si>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</si>
  <si>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</si>
  <si>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</si>
  <si>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</si>
  <si>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</si>
  <si>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</si>
  <si>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</si>
  <si>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</si>
  <si>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</si>
  <si>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</si>
  <si>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</si>
  <si>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</si>
  <si>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</si>
  <si>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</si>
  <si>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</si>
  <si>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</si>
  <si>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</si>
  <si>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</si>
  <si>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</si>
  <si>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</si>
  <si>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</si>
  <si>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</si>
  <si>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</si>
  <si>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</si>
  <si>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</si>
  <si>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</si>
  <si>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</si>
  <si>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</si>
  <si>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</si>
  <si>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</si>
  <si>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</si>
  <si>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</si>
  <si>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</si>
  <si>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</si>
  <si>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</si>
  <si>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</si>
  <si>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</si>
  <si>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</si>
  <si>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</si>
  <si>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</si>
  <si>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</si>
  <si>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</si>
  <si>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</si>
  <si>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</si>
  <si>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</si>
  <si>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</si>
  <si>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</si>
  <si>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</si>
  <si>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</si>
  <si>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</si>
  <si>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</si>
  <si>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</si>
  <si>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</si>
  <si>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</si>
  <si>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</si>
  <si>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</si>
  <si>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</si>
  <si>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</si>
  <si>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</si>
  <si>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</si>
  <si>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</si>
  <si>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</si>
  <si>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</si>
  <si>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</si>
  <si>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</si>
  <si>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</si>
  <si>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</si>
  <si>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</si>
  <si>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</si>
  <si>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</si>
  <si>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</si>
  <si>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</si>
  <si>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</si>
  <si>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</si>
  <si>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</si>
  <si>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</si>
  <si>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</si>
  <si>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</si>
  <si>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</si>
  <si>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</si>
  <si>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</si>
  <si>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</si>
  <si>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</si>
  <si>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</si>
  <si>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</si>
  <si>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</si>
  <si>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</si>
  <si>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</si>
  <si>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</si>
  <si>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</si>
  <si>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</si>
  <si>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</si>
  <si>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</si>
  <si>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</si>
  <si>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</si>
  <si>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</si>
  <si>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</si>
  <si>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</si>
  <si>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</si>
  <si>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</si>
  <si>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</si>
  <si>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</si>
  <si>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</si>
  <si>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</si>
  <si>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</si>
  <si>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</si>
  <si>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</si>
  <si>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</si>
  <si>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</si>
  <si>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</si>
  <si>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</si>
  <si>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</si>
  <si>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</si>
  <si>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</si>
  <si>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</si>
  <si>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</si>
  <si>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</si>
  <si>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</si>
  <si>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</si>
  <si>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</si>
  <si>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</si>
  <si>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</si>
  <si>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</si>
  <si>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</si>
  <si>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</si>
  <si>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</si>
  <si>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</si>
  <si>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</si>
  <si>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</si>
  <si>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</si>
  <si>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</si>
  <si>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</si>
  <si>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</si>
  <si>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</si>
  <si>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</si>
  <si>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</si>
  <si>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</si>
  <si>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</si>
  <si>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</si>
  <si>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</si>
  <si>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</si>
  <si>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</si>
  <si>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</si>
  <si>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</si>
  <si>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</si>
  <si>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</si>
  <si>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</si>
  <si>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</si>
  <si>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</si>
  <si>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</si>
  <si>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</si>
  <si>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</si>
  <si>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</si>
  <si>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</si>
  <si>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</si>
  <si>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</si>
  <si>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</si>
  <si>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</si>
  <si>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</si>
  <si>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</si>
  <si>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</si>
  <si>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</si>
  <si>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</si>
  <si>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</si>
  <si>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</si>
  <si>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</si>
  <si>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</si>
  <si>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</si>
  <si>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</si>
  <si>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</si>
  <si>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</si>
  <si>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</si>
  <si>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</si>
  <si>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</si>
  <si>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</si>
  <si>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</si>
  <si>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</si>
  <si>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</si>
  <si>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</si>
  <si>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</si>
  <si>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</si>
  <si>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</si>
  <si>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</si>
  <si>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</si>
  <si>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</si>
  <si>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</si>
  <si>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</si>
  <si>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</si>
  <si>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</si>
  <si>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</si>
  <si>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</si>
  <si>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</si>
  <si>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</si>
  <si>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</si>
  <si>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</si>
  <si>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</si>
  <si>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</si>
  <si>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</si>
  <si>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</si>
  <si>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</si>
  <si>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</si>
  <si>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</si>
  <si>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</si>
  <si>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</si>
  <si>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</si>
  <si>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</si>
  <si>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</si>
  <si>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</si>
  <si>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</si>
  <si>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</si>
  <si>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</si>
  <si>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</si>
  <si>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</si>
  <si>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</si>
  <si>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</si>
  <si>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</si>
  <si>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</si>
  <si>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</si>
  <si>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</si>
  <si>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</si>
  <si>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</si>
  <si>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</si>
  <si>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</si>
  <si>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</si>
  <si>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</si>
  <si>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</si>
  <si>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</si>
  <si>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</si>
  <si>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</si>
  <si>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</si>
  <si>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</si>
  <si>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</si>
  <si>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</si>
  <si>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</si>
  <si>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</si>
  <si>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</si>
  <si>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</si>
  <si>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</si>
  <si>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</si>
  <si>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</si>
  <si>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</si>
  <si>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</si>
  <si>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</si>
  <si>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</si>
  <si>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</si>
  <si>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</si>
  <si>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</si>
  <si>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</si>
  <si>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</si>
  <si>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</si>
  <si>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</si>
  <si>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</si>
  <si>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</si>
  <si>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</si>
  <si>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</si>
  <si>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</si>
  <si>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</si>
  <si>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</si>
  <si>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</si>
  <si>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</si>
  <si>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</si>
  <si>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</si>
  <si>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</si>
  <si>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</si>
  <si>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</si>
  <si>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</si>
  <si>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</si>
  <si>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</si>
  <si>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</si>
  <si>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</si>
  <si>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</si>
  <si>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</si>
  <si>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</si>
  <si>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</si>
  <si>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</si>
  <si>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</si>
  <si>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</si>
  <si>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</si>
  <si>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</si>
  <si>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</si>
  <si>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</si>
  <si>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</si>
  <si>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</si>
  <si>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</si>
  <si>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</si>
  <si>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</si>
  <si>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</si>
  <si>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</si>
  <si>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</si>
  <si>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</si>
  <si>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</si>
  <si>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</si>
  <si>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</si>
  <si>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</si>
  <si>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</si>
  <si>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</si>
  <si>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</si>
  <si>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</si>
  <si>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</si>
  <si>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</si>
  <si>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</si>
  <si>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</si>
  <si>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</si>
  <si>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</si>
  <si>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</si>
  <si>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</si>
  <si>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</si>
  <si>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</si>
  <si>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</si>
  <si>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</si>
  <si>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</si>
  <si>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</si>
  <si>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</si>
  <si>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</si>
  <si>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</si>
  <si>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</si>
  <si>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</si>
  <si>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</si>
  <si>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</si>
  <si>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</si>
  <si>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</si>
  <si>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</si>
  <si>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</si>
  <si>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</si>
  <si>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</si>
  <si>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</si>
  <si>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</si>
  <si>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</si>
  <si>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</si>
  <si>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</si>
  <si>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</si>
  <si>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</si>
  <si>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</si>
  <si>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</si>
  <si>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</si>
  <si>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</si>
  <si>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</si>
  <si>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</si>
  <si>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</si>
  <si>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</si>
  <si>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</si>
  <si>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</si>
  <si>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</si>
  <si>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</si>
  <si>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</si>
  <si>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</si>
  <si>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</si>
  <si>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</si>
  <si>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</si>
  <si>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</si>
  <si>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</si>
  <si>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</si>
  <si>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</si>
  <si>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</si>
  <si>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</si>
  <si>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</si>
  <si>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</si>
  <si>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</si>
  <si>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</si>
  <si>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</si>
  <si>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</si>
  <si>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</si>
  <si>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</si>
  <si>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</si>
  <si>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</si>
  <si>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</si>
  <si>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</si>
  <si>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</si>
  <si>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</si>
  <si>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</si>
  <si>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</si>
  <si>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</si>
  <si>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</si>
  <si>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</si>
  <si>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</si>
  <si>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</si>
  <si>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</si>
  <si>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</si>
  <si>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</si>
  <si>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</si>
  <si>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</si>
  <si>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</si>
  <si>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</si>
  <si>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</si>
  <si>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</si>
  <si>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</si>
  <si>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</si>
  <si>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</si>
  <si>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</si>
  <si>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</si>
  <si>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</si>
  <si>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</si>
  <si>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</si>
  <si>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</si>
  <si>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</si>
  <si>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</si>
  <si>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</si>
  <si>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</si>
  <si>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</si>
  <si>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</si>
  <si>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</si>
  <si>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</si>
  <si>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</si>
  <si>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</si>
  <si>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</si>
  <si>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</si>
  <si>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</si>
  <si>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</si>
  <si>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</si>
  <si>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</si>
  <si>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</si>
  <si>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</si>
  <si>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</si>
  <si>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</si>
  <si>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</si>
  <si>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</si>
  <si>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</si>
  <si>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</si>
  <si>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</si>
  <si>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</si>
  <si>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</si>
  <si>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</si>
  <si>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</si>
  <si>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</si>
  <si>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</si>
  <si>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</si>
  <si>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</si>
  <si>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</si>
  <si>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</si>
  <si>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</si>
  <si>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</si>
  <si>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</si>
  <si>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</si>
  <si>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</si>
  <si>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</si>
  <si>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</si>
  <si>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</si>
  <si>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</si>
  <si>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</si>
  <si>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</si>
  <si>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</si>
  <si>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</si>
  <si>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</si>
  <si>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</si>
  <si>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</si>
  <si>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</si>
  <si>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</si>
  <si>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</si>
  <si>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</si>
  <si>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</si>
  <si>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</si>
  <si>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</si>
  <si>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</si>
  <si>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</si>
  <si>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</si>
  <si>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</si>
  <si>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</si>
  <si>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</si>
  <si>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</si>
  <si>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</si>
  <si>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</si>
  <si>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</si>
  <si>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</si>
  <si>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</si>
  <si>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</si>
  <si>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</si>
  <si>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</si>
  <si>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</si>
  <si>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</si>
  <si>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</si>
  <si>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</si>
  <si>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</si>
  <si>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</si>
  <si>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</si>
  <si>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</si>
  <si>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</si>
  <si>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</si>
  <si>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</si>
  <si>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</si>
  <si>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</si>
  <si>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</si>
  <si>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</si>
  <si>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</si>
  <si>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</si>
  <si>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</si>
  <si>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</si>
  <si>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</si>
  <si>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</si>
  <si>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</si>
  <si>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</si>
  <si>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</si>
  <si>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</si>
  <si>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</si>
  <si>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</si>
  <si>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</si>
  <si>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</si>
  <si>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</si>
  <si>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</si>
  <si>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</si>
  <si>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</si>
  <si>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</si>
  <si>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</si>
  <si>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</si>
  <si>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</si>
  <si>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</si>
  <si>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</si>
  <si>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</si>
  <si>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</si>
  <si>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</si>
  <si>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</si>
  <si>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</si>
  <si>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</si>
  <si>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</si>
  <si>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</si>
  <si>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</si>
  <si>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</si>
  <si>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</si>
  <si>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</si>
  <si>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</si>
  <si>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</si>
  <si>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</si>
  <si>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</si>
  <si>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</si>
  <si>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</si>
  <si>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</si>
  <si>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</si>
  <si>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</si>
  <si>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</si>
  <si>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</si>
  <si>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</si>
  <si>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</si>
  <si>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</si>
  <si>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</si>
  <si>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</si>
  <si>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</si>
  <si>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</si>
  <si>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</si>
  <si>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</si>
  <si>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</si>
  <si>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</si>
  <si>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</si>
  <si>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</si>
  <si>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</si>
  <si>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</si>
  <si>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</si>
  <si>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</si>
  <si>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</si>
  <si>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</si>
  <si>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</si>
  <si>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</si>
  <si>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</si>
  <si>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</si>
  <si>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</si>
  <si>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</si>
  <si>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</si>
  <si>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</si>
  <si>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</si>
  <si>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</si>
  <si>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</si>
  <si>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</si>
  <si>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</si>
  <si>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</si>
  <si>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</si>
  <si>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</si>
  <si>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</si>
  <si>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</si>
  <si>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</si>
  <si>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</si>
  <si>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</si>
  <si>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</si>
  <si>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</si>
  <si>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</si>
  <si>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</si>
  <si>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</si>
  <si>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</si>
  <si>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</si>
  <si>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</si>
  <si>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</si>
  <si>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</si>
  <si>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</si>
  <si>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</si>
  <si>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</si>
  <si>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</si>
  <si>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</si>
  <si>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</si>
  <si>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</si>
  <si>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</si>
  <si>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</si>
  <si>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</si>
  <si>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</si>
  <si>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</si>
  <si>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</si>
  <si>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</si>
  <si>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</si>
  <si>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</si>
  <si>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</si>
  <si>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</si>
  <si>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</si>
  <si>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</si>
  <si>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</si>
  <si>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</si>
  <si>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</si>
  <si>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</si>
  <si>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</si>
  <si>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</si>
  <si>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</si>
  <si>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</si>
  <si>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</si>
  <si>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</si>
  <si>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</si>
  <si>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</si>
  <si>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</si>
  <si>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</si>
  <si>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</si>
  <si>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</si>
  <si>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</si>
  <si>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</si>
  <si>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</si>
  <si>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</si>
  <si>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</si>
  <si>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</si>
  <si>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</si>
  <si>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</si>
  <si>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</si>
  <si>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</si>
  <si>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</si>
  <si>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</si>
  <si>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</si>
  <si>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</si>
  <si>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</si>
  <si>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</si>
  <si>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</si>
  <si>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</si>
  <si>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</si>
  <si>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</si>
  <si>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</si>
  <si>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</si>
  <si>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</si>
  <si>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</si>
  <si>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</si>
  <si>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</si>
  <si>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</si>
  <si>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</si>
  <si>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</si>
  <si>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</si>
  <si>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</si>
  <si>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</si>
  <si>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</si>
  <si>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</si>
  <si>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</si>
  <si>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</si>
  <si>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</si>
  <si>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</si>
  <si>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</si>
  <si>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</si>
  <si>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</si>
  <si>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</si>
  <si>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</si>
  <si>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</si>
  <si>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</si>
  <si>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</si>
  <si>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</si>
  <si>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</si>
  <si>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</si>
  <si>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</si>
  <si>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</si>
  <si>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</si>
  <si>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</si>
  <si>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</si>
  <si>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</si>
  <si>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</si>
  <si>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</si>
  <si>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</si>
  <si>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</si>
  <si>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</si>
  <si>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</si>
  <si>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</si>
  <si>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</si>
  <si>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</si>
  <si>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</si>
  <si>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</si>
  <si>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</si>
  <si>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</si>
  <si>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</si>
  <si>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</si>
  <si>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</si>
  <si>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</si>
  <si>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</si>
  <si>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</si>
  <si>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</si>
  <si>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</si>
  <si>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</si>
  <si>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</si>
  <si>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</si>
  <si>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</si>
  <si>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</si>
  <si>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</si>
  <si>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</si>
  <si>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</si>
  <si>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</si>
  <si>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</si>
  <si>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</si>
  <si>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</si>
  <si>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</si>
  <si>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</si>
  <si>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</si>
  <si>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</si>
  <si>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</si>
  <si>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</si>
  <si>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</si>
  <si>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</si>
  <si>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</si>
  <si>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</si>
  <si>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</si>
  <si>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</si>
  <si>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</si>
  <si>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</si>
  <si>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</si>
  <si>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</si>
  <si>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</si>
  <si>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</si>
  <si>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</si>
  <si>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</si>
  <si>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</si>
  <si>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</si>
  <si>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</si>
  <si>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</si>
  <si>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</si>
  <si>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</si>
  <si>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</si>
  <si>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</si>
  <si>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</si>
  <si>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</si>
  <si>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</si>
  <si>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</si>
  <si>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</si>
  <si>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</si>
  <si>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</si>
  <si>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</si>
  <si>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</si>
  <si>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</si>
  <si>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</si>
  <si>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</si>
  <si>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</si>
  <si>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</si>
  <si>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</si>
  <si>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</si>
  <si>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</si>
  <si>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</si>
  <si>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</si>
  <si>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</si>
  <si>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</si>
  <si>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</si>
  <si>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</si>
  <si>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</si>
  <si>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</si>
  <si>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</si>
  <si>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</si>
  <si>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</si>
  <si>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</si>
  <si>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</si>
  <si>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</si>
  <si>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</si>
  <si>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</si>
  <si>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</si>
  <si>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</si>
  <si>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</si>
  <si>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</si>
  <si>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</si>
  <si>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</si>
  <si>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</si>
  <si>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</si>
  <si>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</si>
  <si>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</si>
  <si>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</si>
  <si>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</si>
  <si>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</si>
  <si>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</si>
  <si>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</si>
  <si>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</si>
  <si>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</si>
  <si>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</si>
  <si>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</si>
  <si>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</si>
  <si>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</si>
  <si>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</si>
  <si>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</si>
  <si>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</si>
  <si>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</si>
  <si>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</si>
  <si>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</si>
  <si>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</si>
  <si>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</si>
  <si>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</si>
  <si>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</si>
  <si>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</si>
  <si>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</si>
  <si>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</si>
  <si>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</si>
  <si>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</si>
  <si>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</si>
  <si>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</si>
  <si>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</si>
  <si>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</si>
  <si>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</si>
  <si>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</si>
  <si>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</si>
  <si>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</si>
  <si>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</si>
  <si>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</si>
  <si>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</si>
  <si>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</si>
  <si>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</si>
  <si>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</si>
  <si>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</si>
  <si>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</si>
  <si>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</si>
  <si>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</si>
  <si>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</si>
  <si>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</si>
  <si>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</si>
  <si>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</si>
  <si>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</si>
  <si>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</si>
  <si>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</si>
  <si>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</si>
  <si>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</si>
  <si>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</si>
  <si>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</si>
  <si>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</si>
  <si>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</si>
  <si>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</si>
  <si>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</si>
  <si>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</si>
  <si>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</si>
  <si>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</si>
  <si>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</si>
  <si>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</si>
  <si>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</si>
  <si>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</si>
  <si>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</si>
  <si>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</si>
  <si>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</si>
  <si>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</si>
  <si>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</si>
  <si>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</si>
  <si>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</si>
  <si>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</si>
  <si>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</si>
  <si>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</si>
  <si>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</si>
  <si>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</si>
  <si>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</si>
  <si>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</si>
  <si>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</si>
  <si>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</si>
  <si>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</si>
  <si>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</si>
  <si>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</si>
  <si>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</si>
  <si>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</si>
  <si>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</si>
  <si>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</si>
  <si>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</si>
  <si>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</si>
  <si>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</si>
  <si>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</si>
  <si>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</si>
  <si>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</si>
  <si>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</si>
  <si>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</si>
  <si>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</si>
  <si>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</si>
  <si>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</si>
  <si>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</si>
  <si>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</si>
  <si>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</si>
  <si>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</si>
  <si>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</si>
  <si>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</si>
  <si>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</si>
  <si>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</si>
  <si>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</si>
  <si>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</si>
  <si>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</si>
  <si>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</si>
  <si>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</si>
  <si>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</si>
  <si>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</si>
  <si>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</si>
  <si>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</si>
  <si>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</si>
  <si>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</si>
  <si>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</si>
  <si>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</si>
  <si>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</si>
  <si>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</si>
  <si>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</si>
  <si>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</si>
  <si>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</si>
  <si>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</si>
  <si>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</si>
  <si>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</si>
  <si>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</si>
  <si>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</si>
  <si>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</si>
  <si>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</si>
  <si>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</si>
  <si>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</si>
  <si>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</si>
  <si>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</si>
  <si>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</si>
  <si>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</si>
  <si>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</si>
  <si>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</si>
  <si>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</si>
  <si>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</si>
  <si>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</si>
  <si>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</si>
  <si>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</si>
  <si>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</si>
  <si>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</si>
  <si>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</si>
  <si>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</si>
  <si>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</si>
  <si>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</si>
  <si>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</si>
  <si>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</si>
  <si>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</si>
  <si>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</si>
  <si>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</si>
  <si>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</si>
  <si>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</si>
  <si>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</si>
  <si>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</si>
  <si>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</si>
  <si>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</si>
  <si>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</si>
  <si>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</si>
  <si>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</si>
  <si>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</si>
  <si>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</si>
  <si>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</si>
  <si>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</si>
  <si>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</si>
  <si>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</si>
  <si>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</si>
  <si>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</si>
  <si>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</si>
  <si>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</si>
  <si>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</si>
  <si>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</si>
  <si>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</si>
  <si>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</si>
  <si>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</si>
  <si>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</si>
  <si>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</si>
  <si>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</si>
  <si>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</si>
  <si>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</si>
  <si>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</si>
  <si>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</si>
  <si>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</si>
  <si>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</si>
  <si>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</si>
  <si>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</si>
  <si>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</si>
  <si>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</si>
  <si>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</si>
  <si>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</si>
  <si>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</si>
  <si>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</si>
  <si>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</si>
  <si>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</si>
  <si>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</si>
  <si>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</si>
  <si>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</si>
  <si>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</si>
  <si>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</si>
  <si>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</si>
  <si>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</si>
  <si>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</si>
  <si>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</si>
  <si>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</si>
  <si>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</si>
  <si>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</si>
  <si>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</si>
  <si>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</si>
  <si>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</si>
  <si>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</si>
  <si>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</si>
  <si>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</si>
  <si>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</si>
  <si>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</si>
  <si>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</si>
  <si>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</si>
  <si>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</si>
  <si>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</si>
  <si>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</si>
  <si>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</si>
  <si>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</si>
  <si>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</si>
  <si>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</si>
  <si>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</si>
  <si>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</si>
  <si>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</si>
  <si>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</si>
  <si>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</si>
  <si>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</si>
  <si>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</si>
  <si>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</si>
  <si>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</si>
  <si>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</si>
  <si>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</si>
  <si>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</si>
  <si>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</si>
  <si>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</si>
  <si>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</si>
  <si>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</si>
  <si>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</si>
  <si>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</si>
  <si>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</si>
  <si>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</si>
  <si>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</si>
  <si>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</si>
  <si>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</si>
  <si>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</si>
  <si>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</si>
  <si>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</si>
  <si>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</si>
  <si>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</si>
  <si>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</si>
  <si>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</si>
  <si>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</si>
  <si>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</si>
  <si>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</si>
  <si>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</si>
  <si>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</si>
  <si>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</si>
  <si>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</si>
  <si>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</si>
  <si>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</si>
  <si>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</si>
  <si>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</si>
  <si>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</si>
  <si>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</si>
  <si>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</si>
  <si>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</si>
  <si>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</si>
  <si>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</si>
  <si>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</si>
  <si>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</si>
  <si>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</si>
  <si>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</si>
  <si>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</si>
  <si>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</si>
  <si>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</si>
  <si>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</si>
  <si>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</si>
  <si>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</si>
  <si>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</si>
  <si>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</si>
  <si>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</si>
  <si>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</si>
  <si>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</si>
  <si>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</si>
  <si>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</si>
  <si>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</si>
  <si>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</si>
  <si>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</si>
  <si>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</si>
  <si>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</si>
  <si>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</si>
  <si>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</si>
  <si>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</si>
  <si>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</si>
  <si>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</si>
  <si>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</si>
  <si>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</si>
  <si>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</si>
  <si>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</si>
  <si>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</si>
  <si>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</si>
  <si>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</si>
  <si>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</si>
  <si>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</si>
  <si>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</si>
  <si>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</si>
  <si>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</si>
  <si>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</si>
  <si>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</si>
  <si>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</si>
  <si>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</si>
  <si>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</si>
  <si>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</si>
  <si>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</si>
  <si>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</si>
  <si>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</si>
  <si>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</si>
  <si>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</si>
  <si>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</si>
  <si>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</si>
  <si>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</si>
  <si>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</si>
  <si>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</si>
  <si>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</si>
  <si>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</si>
  <si>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</si>
  <si>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</si>
  <si>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</si>
  <si>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</si>
  <si>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</si>
  <si>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</si>
  <si>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</si>
  <si>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</si>
  <si>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</si>
  <si>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</si>
  <si>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</si>
  <si>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</si>
  <si>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</si>
  <si>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</si>
  <si>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</si>
  <si>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</si>
  <si>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</si>
  <si>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</si>
  <si>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</si>
  <si>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</si>
  <si>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</si>
  <si>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</si>
  <si>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</si>
  <si>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</si>
  <si>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</si>
  <si>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</si>
  <si>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</si>
  <si>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</si>
  <si>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</si>
  <si>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</si>
  <si>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</si>
  <si>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</si>
  <si>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</si>
  <si>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</si>
  <si>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</si>
  <si>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</si>
  <si>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</si>
  <si>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</si>
  <si>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</si>
  <si>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</si>
  <si>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</si>
  <si>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</si>
  <si>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</si>
  <si>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</si>
  <si>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</si>
  <si>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</si>
  <si>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</si>
  <si>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</si>
  <si>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</si>
  <si>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</si>
  <si>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</si>
  <si>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</si>
  <si>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</si>
  <si>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</si>
  <si>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</si>
  <si>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</si>
  <si>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</si>
  <si>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</si>
  <si>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</si>
  <si>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</si>
  <si>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</si>
  <si>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</si>
  <si>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</si>
  <si>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</si>
  <si>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</si>
  <si>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</si>
  <si>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</si>
  <si>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</si>
  <si>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</si>
  <si>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</si>
  <si>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</si>
  <si>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</si>
  <si>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</si>
  <si>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</si>
  <si>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</si>
  <si>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</si>
  <si>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</si>
  <si>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</si>
  <si>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</si>
  <si>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</si>
  <si>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</si>
  <si>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</si>
  <si>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</si>
  <si>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</si>
  <si>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</si>
  <si>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</si>
  <si>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</si>
  <si>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</si>
  <si>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</si>
  <si>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</si>
  <si>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</si>
  <si>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</si>
  <si>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</si>
  <si>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</si>
  <si>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</si>
  <si>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</si>
  <si>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</si>
  <si>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</si>
  <si>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</si>
  <si>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</si>
  <si>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</si>
  <si>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</si>
  <si>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</si>
  <si>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</si>
  <si>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</si>
  <si>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</si>
  <si>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</si>
  <si>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</si>
  <si>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</si>
  <si>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</si>
  <si>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</si>
  <si>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</si>
  <si>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</si>
  <si>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</si>
  <si>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</si>
  <si>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</si>
  <si>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</si>
  <si>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</si>
  <si>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</si>
  <si>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</si>
  <si>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</si>
  <si>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</si>
  <si>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</si>
  <si>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</si>
  <si>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</si>
  <si>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</si>
  <si>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</si>
  <si>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</si>
  <si>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</si>
  <si>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</si>
  <si>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</si>
  <si>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</si>
  <si>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</si>
  <si>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</si>
  <si>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</si>
  <si>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</si>
  <si>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</si>
  <si>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</si>
  <si>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</si>
  <si>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</si>
  <si>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</si>
  <si>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</si>
  <si>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</si>
  <si>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</si>
  <si>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</si>
  <si>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</si>
  <si>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</si>
  <si>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</si>
  <si>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</si>
  <si>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</si>
  <si>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</si>
  <si>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</si>
  <si>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</si>
  <si>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</si>
  <si>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</si>
  <si>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</si>
  <si>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</si>
  <si>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</si>
  <si>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</si>
  <si>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</si>
  <si>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</si>
  <si>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</si>
  <si>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</si>
  <si>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</si>
  <si>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</si>
  <si>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</si>
  <si>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</si>
  <si>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</si>
  <si>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</si>
  <si>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</si>
  <si>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</si>
  <si>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</si>
  <si>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</si>
  <si>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</si>
  <si>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</si>
  <si>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</si>
  <si>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</si>
  <si>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</si>
  <si>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</si>
  <si>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</si>
  <si>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</si>
  <si>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</si>
  <si>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</si>
  <si>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</si>
  <si>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</si>
  <si>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</si>
  <si>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</si>
  <si>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</si>
  <si>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</si>
  <si>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</si>
  <si>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</si>
  <si>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</si>
  <si>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</si>
  <si>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</si>
  <si>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</si>
  <si>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</si>
  <si>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</si>
  <si>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</si>
  <si>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</si>
  <si>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</si>
  <si>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</si>
  <si>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</si>
  <si>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</si>
  <si>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</si>
  <si>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</si>
  <si>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</si>
  <si>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</si>
  <si>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</si>
  <si>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</si>
  <si>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</si>
  <si>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</si>
  <si>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</si>
  <si>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</si>
  <si>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</si>
  <si>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</si>
  <si>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</si>
  <si>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</si>
  <si>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</si>
  <si>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</si>
  <si>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</si>
  <si>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</si>
  <si>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</si>
  <si>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</si>
  <si>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</si>
  <si>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</si>
  <si>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</si>
  <si>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</si>
  <si>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</si>
  <si>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</si>
  <si>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</si>
  <si>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</si>
  <si>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</si>
  <si>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</si>
  <si>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</si>
  <si>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</si>
  <si>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</si>
  <si>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</si>
  <si>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</si>
  <si>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</si>
  <si>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</si>
  <si>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</si>
  <si>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</si>
  <si>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</si>
  <si>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</si>
  <si>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</si>
  <si>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</si>
  <si>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</si>
  <si>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</si>
  <si>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</si>
  <si>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</si>
  <si>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</si>
  <si>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</si>
  <si>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</si>
  <si>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</si>
  <si>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</si>
  <si>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</si>
  <si>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</si>
  <si>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</si>
  <si>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</si>
  <si>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</si>
  <si>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</si>
  <si>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</si>
  <si>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</si>
  <si>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</si>
  <si>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</si>
  <si>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</si>
  <si>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</si>
  <si>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</si>
  <si>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</si>
  <si>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</si>
  <si>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</si>
  <si>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</si>
  <si>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</si>
  <si>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</si>
  <si>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</si>
  <si>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</si>
  <si>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</si>
  <si>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</si>
  <si>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</si>
  <si>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</si>
  <si>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</si>
  <si>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</si>
  <si>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</si>
  <si>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</si>
  <si>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</si>
  <si>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</si>
  <si>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</si>
  <si>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</si>
  <si>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</si>
  <si>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</si>
  <si>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</si>
  <si>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</si>
  <si>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</si>
  <si>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</si>
  <si>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</si>
  <si>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</si>
  <si>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</si>
  <si>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</si>
  <si>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</si>
  <si>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</si>
  <si>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</si>
  <si>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</si>
  <si>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</si>
  <si>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</si>
  <si>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</si>
  <si>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</si>
  <si>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</si>
  <si>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</si>
  <si>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</si>
  <si>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</si>
  <si>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</si>
  <si>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</si>
  <si>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</si>
  <si>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</si>
  <si>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</si>
  <si>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</si>
  <si>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</si>
  <si>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</si>
  <si>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</si>
  <si>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</si>
  <si>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</si>
  <si>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</si>
  <si>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</si>
  <si>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</si>
  <si>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</si>
  <si>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</si>
  <si>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</si>
  <si>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</si>
  <si>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</si>
  <si>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</si>
  <si>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</si>
  <si>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</si>
  <si>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</si>
  <si>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</si>
  <si>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</si>
  <si>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</si>
  <si>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</si>
  <si>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</si>
  <si>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</si>
  <si>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</si>
  <si>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</si>
  <si>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</si>
  <si>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</si>
  <si>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</si>
  <si>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</si>
  <si>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</si>
  <si>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</si>
  <si>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</si>
  <si>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</si>
  <si>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</si>
  <si>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</si>
  <si>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</si>
  <si>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</si>
  <si>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</si>
  <si>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</si>
  <si>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</si>
  <si>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</si>
  <si>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</si>
  <si>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</si>
  <si>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</si>
  <si>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</si>
  <si>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</si>
  <si>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</si>
  <si>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</si>
  <si>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</si>
  <si>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</si>
  <si>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</si>
  <si>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</si>
  <si>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</si>
  <si>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</si>
  <si>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</si>
  <si>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</si>
  <si>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</si>
  <si>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</si>
  <si>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</si>
  <si>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</si>
  <si>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</si>
  <si>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</si>
  <si>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</si>
  <si>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</si>
  <si>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</si>
  <si>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</si>
  <si>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</si>
  <si>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</si>
  <si>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</si>
  <si>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</si>
  <si>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</si>
  <si>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</si>
  <si>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</si>
  <si>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</si>
  <si>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</si>
  <si>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</si>
  <si>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</si>
  <si>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</si>
  <si>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</si>
  <si>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</si>
  <si>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</si>
  <si>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</si>
  <si>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</si>
  <si>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</si>
  <si>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</si>
  <si>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</si>
  <si>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</si>
  <si>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</si>
  <si>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</si>
  <si>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</si>
  <si>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</si>
  <si>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</si>
  <si>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</si>
  <si>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</si>
  <si>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</si>
  <si>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</si>
  <si>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</si>
  <si>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</si>
  <si>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</si>
  <si>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</si>
  <si>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</si>
  <si>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</si>
  <si>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</si>
  <si>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</si>
  <si>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</si>
  <si>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</si>
  <si>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</si>
  <si>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</si>
  <si>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</si>
  <si>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</si>
  <si>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</si>
  <si>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</si>
  <si>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</si>
  <si>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</si>
  <si>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</si>
  <si>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</si>
  <si>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</si>
  <si>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</si>
  <si>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</si>
  <si>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</si>
  <si>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</si>
  <si>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</si>
  <si>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</si>
  <si>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</si>
  <si>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</si>
  <si>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</si>
  <si>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</si>
  <si>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</si>
  <si>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</si>
  <si>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</si>
  <si>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</si>
  <si>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</si>
  <si>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</si>
  <si>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</si>
  <si>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</si>
  <si>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</si>
  <si>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</si>
  <si>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</si>
  <si>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</si>
  <si>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</si>
  <si>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</si>
  <si>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</si>
  <si>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</si>
  <si>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</si>
  <si>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</si>
  <si>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</si>
  <si>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</si>
  <si>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</si>
  <si>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</si>
  <si>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</si>
  <si>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</si>
  <si>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</si>
  <si>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</si>
  <si>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</si>
  <si>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</si>
  <si>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</si>
  <si>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</si>
  <si>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</si>
  <si>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</si>
  <si>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</si>
  <si>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</si>
  <si>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</si>
  <si>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</si>
  <si>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</si>
  <si>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</si>
  <si>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</si>
  <si>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</si>
  <si>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</si>
  <si>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</si>
  <si>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</si>
  <si>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</si>
  <si>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</si>
  <si>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</si>
  <si>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</si>
  <si>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</si>
  <si>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</si>
  <si>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</si>
  <si>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</si>
  <si>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</si>
  <si>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</si>
  <si>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</si>
  <si>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</si>
  <si>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</si>
  <si>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</si>
  <si>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</si>
  <si>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</si>
  <si>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</si>
  <si>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</si>
  <si>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</si>
  <si>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</si>
  <si>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</si>
  <si>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</si>
  <si>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</si>
  <si>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</si>
  <si>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</si>
  <si>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</si>
  <si>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</si>
  <si>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</si>
  <si>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</si>
  <si>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</si>
  <si>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</si>
  <si>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</si>
  <si>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</si>
  <si>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</si>
  <si>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</si>
  <si>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</si>
  <si>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</si>
  <si>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</si>
  <si>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</si>
  <si>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</si>
  <si>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</si>
  <si>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</si>
  <si>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</si>
  <si>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</si>
  <si>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</si>
  <si>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</si>
  <si>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</si>
  <si>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</si>
  <si>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</si>
  <si>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</si>
  <si>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</si>
  <si>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</si>
  <si>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</si>
  <si>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</si>
  <si>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</si>
  <si>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</si>
  <si>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</si>
  <si>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</si>
  <si>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</si>
  <si>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</si>
  <si>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</si>
  <si>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</si>
  <si>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</si>
  <si>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</si>
  <si>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</si>
  <si>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</si>
  <si>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</si>
  <si>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</si>
  <si>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</si>
  <si>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</si>
  <si>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</si>
  <si>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</si>
  <si>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</si>
  <si>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</si>
  <si>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</si>
  <si>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</si>
  <si>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</si>
  <si>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</si>
  <si>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</si>
  <si>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</si>
  <si>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</si>
  <si>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</si>
  <si>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</si>
  <si>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</si>
  <si>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</si>
  <si>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</si>
  <si>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</si>
  <si>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</si>
  <si>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</si>
  <si>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</si>
  <si>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</si>
  <si>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</si>
  <si>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</si>
  <si>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</si>
  <si>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</si>
  <si>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</si>
  <si>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</si>
  <si>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</si>
  <si>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</si>
  <si>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</si>
  <si>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</si>
  <si>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</si>
  <si>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</si>
  <si>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</si>
  <si>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</si>
  <si>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</si>
  <si>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</si>
  <si>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</si>
  <si>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</si>
  <si>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</si>
  <si>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</si>
  <si>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</si>
  <si>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</si>
  <si>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</si>
  <si>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</si>
  <si>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</si>
  <si>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</si>
  <si>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</si>
  <si>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</si>
  <si>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</si>
  <si>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</si>
  <si>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</si>
  <si>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</si>
  <si>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</si>
  <si>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</si>
  <si>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</si>
  <si>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</si>
  <si>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</si>
  <si>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</si>
  <si>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</si>
  <si>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</si>
  <si>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</si>
  <si>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</si>
  <si>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</si>
  <si>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</si>
  <si>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</si>
  <si>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</si>
  <si>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</si>
  <si>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</si>
  <si>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</si>
  <si>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</si>
  <si>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</si>
  <si>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</si>
  <si>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</si>
  <si>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</si>
  <si>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</si>
  <si>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</si>
  <si>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</si>
  <si>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</si>
  <si>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</si>
  <si>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</si>
  <si>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</si>
  <si>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</si>
  <si>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</si>
  <si>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</si>
  <si>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</si>
  <si>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</si>
  <si>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</si>
  <si>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</si>
  <si>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</si>
  <si>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</si>
  <si>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</si>
  <si>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</si>
  <si>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</si>
  <si>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</si>
  <si>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</si>
  <si>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</si>
  <si>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</si>
  <si>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</si>
  <si>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</si>
  <si>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</si>
  <si>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</si>
  <si>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</si>
  <si>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</si>
  <si>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</si>
  <si>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</si>
  <si>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</si>
  <si>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</si>
  <si>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</si>
  <si>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</si>
  <si>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</si>
  <si>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</si>
  <si>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</si>
  <si>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</si>
  <si>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</si>
  <si>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</si>
  <si>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</si>
  <si>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</si>
  <si>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</si>
  <si>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</si>
  <si>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</si>
  <si>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</si>
  <si>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</si>
  <si>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</si>
  <si>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</si>
  <si>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</si>
  <si>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</si>
  <si>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</si>
  <si>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</si>
  <si>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</si>
  <si>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</si>
  <si>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</si>
  <si>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</si>
  <si>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</si>
  <si>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</si>
  <si>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</si>
  <si>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</si>
  <si>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</si>
  <si>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</si>
  <si>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</si>
  <si>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</si>
  <si>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</si>
  <si>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</si>
  <si>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</si>
  <si>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</si>
  <si>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</si>
  <si>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</si>
  <si>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</si>
  <si>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</si>
  <si>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</si>
  <si>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</si>
  <si>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</si>
  <si>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</si>
  <si>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</si>
  <si>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</si>
  <si>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</si>
  <si>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</si>
  <si>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</si>
  <si>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</si>
  <si>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</si>
  <si>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</si>
  <si>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</si>
  <si>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</si>
  <si>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</si>
  <si>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</si>
  <si>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</si>
  <si>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</si>
  <si>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</si>
  <si>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</si>
  <si>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</si>
  <si>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</si>
  <si>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</si>
  <si>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</si>
  <si>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</si>
  <si>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</si>
  <si>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</si>
  <si>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</si>
  <si>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</si>
  <si>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</si>
  <si>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</si>
  <si>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</si>
  <si>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</si>
  <si>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</si>
  <si>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</si>
  <si>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</si>
  <si>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</si>
  <si>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</si>
  <si>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</si>
  <si>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</si>
  <si>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</si>
  <si>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</si>
  <si>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</si>
  <si>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</si>
  <si>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</si>
  <si>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</si>
  <si>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</si>
  <si>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</si>
  <si>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</si>
  <si>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</si>
  <si>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</si>
  <si>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</si>
  <si>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</si>
  <si>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</si>
  <si>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</si>
  <si>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</si>
  <si>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</si>
  <si>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</si>
  <si>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</si>
  <si>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</si>
  <si>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</si>
  <si>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</si>
  <si>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</si>
  <si>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</si>
  <si>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</si>
  <si>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</si>
  <si>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</si>
  <si>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</si>
  <si>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</si>
  <si>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</si>
  <si>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</si>
  <si>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</si>
  <si>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</si>
  <si>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</si>
  <si>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</si>
  <si>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</si>
  <si>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</si>
  <si>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</si>
  <si>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</si>
  <si>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</si>
  <si>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</si>
  <si>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</si>
  <si>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</si>
  <si>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</si>
  <si>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</si>
  <si>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</si>
  <si>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</si>
  <si>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</si>
  <si>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</si>
  <si>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</si>
  <si>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</si>
  <si>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</si>
  <si>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</si>
  <si>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</si>
  <si>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</si>
  <si>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</si>
  <si>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</si>
  <si>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</si>
  <si>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</si>
  <si>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</si>
  <si>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</si>
  <si>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</si>
  <si>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</si>
  <si>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</si>
  <si>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</si>
  <si>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</si>
  <si>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</si>
  <si>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</si>
  <si>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</si>
  <si>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</si>
  <si>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</si>
  <si>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</si>
  <si>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</si>
  <si>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</si>
  <si>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</si>
  <si>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</si>
  <si>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</si>
  <si>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</si>
  <si>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</si>
  <si>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</si>
  <si>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</si>
  <si>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</si>
  <si>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</si>
  <si>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</si>
  <si>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</si>
  <si>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</si>
  <si>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</si>
  <si>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</si>
  <si>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</si>
  <si>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</si>
  <si>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</si>
  <si>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</si>
  <si>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</si>
  <si>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</si>
  <si>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</si>
  <si>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</si>
  <si>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</si>
  <si>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</si>
  <si>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</si>
  <si>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</si>
  <si>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</si>
  <si>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</si>
  <si>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</si>
  <si>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</si>
  <si>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</si>
  <si>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</si>
  <si>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</si>
  <si>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</si>
  <si>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</si>
  <si>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</si>
  <si>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</si>
  <si>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</si>
  <si>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</si>
  <si>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</si>
  <si>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</si>
  <si>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</si>
  <si>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</si>
  <si>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</si>
  <si>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</si>
  <si>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</si>
  <si>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</si>
  <si>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</si>
  <si>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</si>
  <si>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</si>
  <si>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</si>
  <si>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</si>
  <si>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</si>
  <si>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</si>
  <si>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</si>
  <si>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</si>
  <si>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</si>
  <si>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</si>
  <si>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</si>
  <si>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</si>
  <si>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</si>
  <si>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</si>
  <si>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</si>
  <si>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</si>
  <si>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</si>
  <si>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</si>
  <si>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</si>
  <si>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</si>
  <si>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</si>
  <si>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</si>
  <si>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</si>
  <si>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</si>
  <si>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</si>
  <si>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</si>
  <si>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</si>
  <si>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</si>
  <si>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</si>
  <si>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</si>
  <si>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</si>
  <si>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</si>
  <si>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</si>
  <si>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</si>
  <si>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</si>
  <si>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</si>
  <si>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</si>
  <si>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</si>
  <si>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</si>
  <si>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</si>
  <si>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</si>
  <si>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</si>
  <si>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</si>
  <si>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</si>
  <si>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</si>
  <si>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</si>
  <si>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</si>
  <si>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</si>
  <si>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</si>
  <si>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</si>
  <si>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</si>
  <si>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</si>
  <si>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</si>
  <si>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</si>
  <si>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</si>
  <si>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</si>
  <si>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</si>
  <si>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</si>
  <si>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</si>
  <si>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</si>
  <si>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</si>
  <si>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</si>
  <si>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</si>
  <si>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</si>
  <si>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</si>
  <si>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</si>
  <si>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</si>
  <si>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</si>
  <si>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</si>
  <si>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</si>
  <si>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</si>
  <si>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</si>
  <si>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</si>
  <si>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</si>
  <si>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</si>
  <si>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</si>
  <si>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</si>
  <si>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</si>
  <si>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</si>
  <si>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</si>
  <si>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</si>
  <si>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</si>
  <si>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</si>
  <si>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</si>
  <si>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</si>
  <si>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</si>
  <si>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</si>
  <si>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</si>
  <si>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</si>
  <si>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</si>
  <si>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</si>
  <si>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</si>
  <si>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</si>
  <si>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</si>
  <si>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</si>
  <si>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</si>
  <si>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</si>
  <si>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</si>
  <si>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</si>
  <si>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</si>
  <si>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</si>
  <si>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</si>
  <si>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</si>
  <si>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</si>
  <si>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</si>
  <si>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</si>
  <si>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</si>
  <si>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</si>
  <si>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</si>
  <si>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</si>
  <si>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</si>
  <si>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</si>
  <si>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</si>
  <si>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</si>
  <si>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</si>
  <si>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</si>
  <si>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</si>
  <si>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</si>
  <si>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</si>
  <si>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</si>
  <si>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</si>
  <si>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</si>
  <si>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</si>
  <si>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</si>
  <si>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</si>
  <si>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</si>
  <si>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</si>
  <si>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</si>
  <si>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</si>
  <si>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</si>
  <si>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</si>
  <si>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</si>
  <si>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</si>
  <si>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</si>
  <si>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</si>
  <si>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</si>
  <si>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</si>
  <si>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</si>
  <si>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</si>
  <si>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</si>
  <si>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</si>
  <si>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</si>
  <si>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</si>
  <si>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</si>
  <si>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</si>
  <si>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</si>
  <si>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</si>
  <si>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</si>
  <si>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</si>
  <si>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</si>
  <si>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</si>
  <si>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</si>
  <si>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</si>
  <si>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</si>
  <si>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</si>
  <si>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</si>
  <si>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</si>
  <si>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</si>
  <si>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</si>
  <si>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</si>
  <si>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</si>
  <si>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</si>
  <si>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</si>
  <si>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</si>
  <si>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</si>
  <si>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</si>
  <si>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</si>
  <si>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</si>
  <si>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</si>
  <si>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</si>
  <si>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</si>
  <si>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</si>
  <si>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</si>
  <si>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</si>
  <si>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</si>
  <si>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</si>
  <si>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</si>
  <si>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</si>
  <si>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</si>
  <si>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</si>
  <si>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</si>
  <si>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</si>
  <si>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</si>
  <si>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</si>
  <si>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</si>
  <si>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</si>
  <si>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</si>
  <si>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</si>
  <si>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</si>
  <si>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</si>
  <si>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</si>
  <si>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</si>
  <si>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</si>
  <si>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</si>
  <si>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</si>
  <si>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</si>
  <si>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</si>
  <si>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</si>
  <si>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</si>
  <si>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</si>
  <si>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</si>
  <si>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</si>
  <si>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</si>
  <si>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</si>
  <si>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</si>
  <si>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</si>
  <si>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</si>
  <si>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</si>
  <si>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</si>
  <si>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</si>
  <si>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</si>
  <si>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</si>
  <si>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</si>
  <si>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</si>
  <si>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</si>
  <si>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</si>
  <si>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</si>
  <si>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</si>
  <si>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</si>
  <si>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</si>
  <si>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</si>
  <si>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</si>
  <si>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</si>
  <si>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</si>
  <si>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</si>
  <si>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</si>
  <si>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</si>
  <si>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</si>
  <si>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</si>
  <si>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</si>
  <si>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</si>
  <si>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</si>
  <si>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</si>
  <si>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</si>
  <si>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</si>
  <si>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</si>
  <si>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</si>
  <si>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</si>
  <si>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</si>
  <si>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</si>
  <si>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</si>
  <si>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</si>
  <si>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</si>
  <si>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</si>
  <si>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</si>
  <si>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</si>
  <si>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</si>
  <si>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</si>
  <si>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</si>
  <si>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</si>
  <si>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</si>
  <si>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</si>
  <si>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</si>
  <si>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</si>
  <si>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</si>
  <si>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</si>
  <si>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</si>
  <si>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</si>
  <si>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</si>
  <si>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</si>
  <si>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</si>
  <si>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</si>
  <si>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</si>
  <si>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</si>
  <si>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</si>
  <si>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</si>
  <si>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</si>
  <si>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</si>
  <si>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</si>
  <si>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</si>
  <si>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</si>
  <si>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</si>
  <si>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</si>
  <si>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</si>
  <si>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</si>
  <si>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</si>
  <si>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</si>
  <si>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</si>
  <si>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</si>
  <si>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</si>
  <si>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</si>
  <si>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</si>
  <si>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</si>
  <si>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</si>
  <si>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</si>
  <si>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</si>
  <si>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</si>
  <si>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</si>
  <si>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</si>
  <si>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</si>
  <si>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</si>
  <si>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</si>
  <si>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</si>
  <si>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</si>
  <si>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</si>
  <si>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</si>
  <si>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</si>
  <si>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</si>
  <si>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</si>
  <si>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</si>
  <si>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</si>
  <si>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</si>
  <si>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</si>
  <si>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</si>
  <si>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</si>
  <si>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</si>
  <si>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</si>
  <si>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</si>
  <si>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</si>
  <si>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</si>
  <si>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</si>
  <si>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</si>
  <si>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</si>
  <si>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</si>
  <si>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</si>
  <si>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</si>
  <si>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</si>
  <si>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</si>
  <si>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</si>
  <si>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</si>
  <si>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</si>
  <si>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</si>
  <si>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</si>
  <si>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</si>
  <si>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</si>
  <si>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</si>
  <si>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</si>
  <si>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</si>
  <si>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</si>
  <si>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</si>
  <si>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</si>
  <si>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</si>
  <si>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</si>
  <si>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</si>
  <si>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</si>
  <si>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</si>
  <si>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</si>
  <si>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</si>
  <si>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</si>
  <si>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</si>
  <si>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</si>
  <si>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</si>
  <si>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</si>
  <si>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</si>
  <si>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</si>
  <si>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</si>
  <si>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</si>
  <si>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</si>
  <si>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</si>
  <si>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</si>
  <si>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</si>
  <si>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</si>
  <si>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</si>
  <si>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</si>
  <si>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</si>
  <si>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</si>
  <si>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</si>
  <si>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</si>
  <si>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</si>
  <si>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</si>
  <si>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</si>
  <si>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</si>
  <si>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</si>
  <si>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</si>
  <si>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</si>
  <si>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</si>
  <si>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</si>
  <si>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</si>
  <si>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</si>
  <si>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</si>
  <si>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</si>
  <si>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</si>
  <si>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</si>
  <si>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</si>
  <si>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</si>
  <si>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</si>
  <si>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</si>
  <si>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</si>
  <si>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</si>
  <si>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</si>
  <si>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</si>
  <si>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</si>
  <si>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</si>
  <si>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</si>
  <si>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</si>
  <si>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</si>
  <si>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</si>
  <si>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</si>
  <si>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</si>
  <si>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</si>
  <si>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</si>
  <si>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</si>
  <si>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</si>
  <si>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</si>
  <si>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</si>
  <si>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</si>
  <si>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</si>
  <si>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</si>
  <si>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</si>
  <si>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</si>
  <si>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</si>
  <si>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</si>
  <si>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</si>
  <si>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</si>
  <si>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</si>
  <si>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</si>
  <si>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</si>
  <si>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</si>
  <si>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</si>
  <si>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</si>
  <si>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</si>
  <si>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</si>
  <si>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</si>
  <si>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</si>
  <si>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</si>
  <si>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</si>
  <si>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</si>
  <si>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</si>
  <si>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</si>
  <si>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</si>
  <si>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</si>
  <si>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</si>
  <si>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</si>
  <si>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</si>
  <si>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</si>
  <si>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</si>
  <si>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</si>
  <si>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</si>
  <si>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</si>
  <si>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</si>
  <si>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</si>
  <si>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</si>
  <si>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</si>
  <si>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</si>
  <si>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</si>
  <si>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</si>
  <si>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</si>
  <si>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</si>
  <si>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</si>
  <si>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</si>
  <si>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</si>
  <si>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</si>
  <si>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</si>
  <si>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</si>
  <si>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</si>
  <si>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</si>
  <si>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</si>
  <si>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</si>
  <si>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</si>
  <si>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</si>
  <si>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</si>
  <si>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</si>
  <si>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</si>
  <si>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</si>
  <si>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</si>
  <si>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</si>
  <si>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</si>
  <si>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</si>
  <si>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</si>
  <si>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</si>
  <si>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</si>
  <si>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</si>
  <si>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</si>
  <si>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</si>
  <si>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</si>
  <si>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</si>
  <si>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</si>
  <si>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</si>
  <si>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</si>
  <si>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</si>
  <si>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</si>
  <si>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</si>
  <si>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</si>
  <si>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</si>
  <si>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</si>
  <si>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</si>
  <si>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</si>
  <si>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</si>
  <si>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</si>
  <si>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</si>
  <si>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</si>
  <si>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</si>
  <si>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</si>
  <si>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</si>
  <si>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</si>
  <si>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</si>
  <si>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</si>
  <si>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</si>
  <si>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</si>
  <si>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</si>
  <si>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</si>
  <si>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</si>
  <si>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</si>
  <si>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</si>
  <si>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</si>
  <si>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</si>
  <si>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</si>
  <si>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</si>
  <si>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</si>
  <si>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</si>
  <si>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</si>
  <si>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</si>
  <si>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</si>
  <si>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</si>
  <si>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</si>
  <si>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</si>
  <si>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</si>
  <si>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</si>
  <si>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</si>
  <si>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</si>
  <si>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</si>
  <si>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</si>
  <si>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</si>
  <si>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</si>
  <si>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</si>
  <si>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</si>
  <si>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</si>
  <si>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</si>
  <si>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</si>
  <si>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</si>
  <si>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</si>
  <si>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</si>
  <si>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</si>
  <si>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</si>
  <si>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</si>
  <si>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</si>
  <si>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</si>
  <si>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</si>
  <si>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</si>
  <si>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</si>
  <si>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</si>
  <si>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</si>
  <si>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</si>
  <si>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</si>
  <si>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</si>
  <si>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</si>
  <si>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</si>
  <si>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</si>
  <si>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</si>
  <si>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</si>
  <si>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</si>
  <si>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</si>
  <si>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</si>
  <si>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</si>
  <si>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</si>
  <si>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</si>
  <si>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</si>
  <si>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</si>
  <si>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</si>
  <si>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</si>
  <si>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</si>
  <si>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</si>
  <si>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</si>
  <si>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</si>
  <si>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</si>
  <si>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</si>
  <si>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</si>
  <si>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</si>
  <si>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</si>
  <si>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</si>
  <si>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</si>
  <si>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</si>
  <si>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</si>
  <si>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</si>
  <si>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</si>
  <si>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</si>
  <si>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</si>
  <si>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</si>
  <si>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</si>
  <si>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</si>
  <si>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</si>
  <si>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</si>
  <si>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</si>
  <si>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</si>
  <si>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</si>
  <si>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</si>
  <si>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</si>
  <si>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</si>
  <si>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</si>
  <si>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</si>
  <si>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</si>
  <si>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</si>
  <si>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</si>
  <si>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</si>
  <si>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</si>
  <si>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</si>
  <si>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</si>
  <si>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</si>
  <si>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</si>
  <si>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</si>
  <si>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</si>
  <si>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</si>
  <si>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</si>
  <si>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</si>
  <si>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</si>
  <si>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</si>
  <si>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</si>
  <si>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</si>
  <si>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</si>
  <si>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</si>
  <si>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</si>
  <si>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</si>
  <si>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</si>
  <si>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</si>
  <si>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</si>
  <si>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</si>
  <si>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</si>
  <si>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</si>
  <si>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</si>
  <si>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</si>
  <si>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</si>
  <si>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</si>
  <si>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</si>
  <si>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</si>
  <si>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</si>
  <si>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</si>
  <si>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</si>
  <si>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</si>
  <si>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</si>
  <si>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</si>
  <si>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</si>
  <si>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</si>
  <si>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</si>
  <si>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</si>
  <si>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</si>
  <si>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</si>
  <si>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</si>
  <si>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</si>
  <si>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</si>
  <si>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</si>
  <si>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</si>
  <si>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</si>
  <si>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</si>
  <si>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</si>
  <si>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</si>
  <si>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</si>
  <si>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</si>
  <si>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</si>
  <si>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</si>
  <si>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</si>
  <si>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</si>
  <si>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</si>
  <si>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</si>
  <si>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</si>
  <si>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</si>
  <si>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</si>
  <si>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</si>
  <si>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</si>
  <si>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</si>
  <si>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</si>
  <si>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</si>
  <si>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</si>
  <si>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</si>
  <si>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</si>
  <si>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</si>
  <si>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</si>
  <si>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</si>
  <si>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</si>
  <si>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</si>
  <si>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</si>
  <si>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</si>
  <si>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</si>
  <si>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</si>
  <si>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</si>
  <si>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</si>
  <si>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</si>
  <si>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</si>
  <si>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</si>
  <si>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</si>
  <si>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</si>
  <si>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</si>
  <si>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</si>
  <si>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</si>
  <si>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</si>
  <si>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</si>
  <si>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</si>
  <si>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</si>
  <si>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</si>
  <si>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</si>
  <si>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</si>
  <si>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</si>
  <si>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</si>
  <si>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</si>
  <si>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</si>
  <si>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</si>
  <si>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</si>
  <si>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</si>
  <si>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</si>
  <si>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</si>
  <si>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</si>
  <si>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</si>
  <si>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</si>
  <si>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</si>
  <si>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</si>
  <si>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</si>
  <si>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</si>
  <si>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</si>
  <si>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</si>
  <si>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</si>
  <si>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</si>
  <si>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</si>
  <si>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</si>
  <si>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</si>
  <si>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</si>
  <si>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</si>
  <si>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</si>
  <si>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</si>
  <si>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</si>
  <si>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</si>
  <si>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</si>
  <si>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</si>
  <si>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</si>
  <si>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</si>
  <si>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</si>
  <si>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</si>
  <si>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</si>
  <si>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</si>
  <si>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</si>
  <si>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</si>
  <si>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</si>
  <si>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</si>
  <si>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</si>
  <si>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</si>
  <si>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</si>
  <si>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</si>
  <si>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</si>
  <si>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</si>
  <si>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</si>
  <si>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</si>
  <si>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</si>
  <si>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</si>
  <si>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</si>
  <si>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</si>
  <si>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</si>
  <si>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</si>
  <si>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</si>
  <si>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</si>
  <si>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</si>
  <si>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</si>
  <si>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</si>
  <si>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</si>
  <si>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</si>
  <si>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</si>
  <si>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</si>
  <si>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</si>
  <si>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</si>
  <si>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</si>
  <si>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</si>
  <si>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</si>
  <si>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</si>
  <si>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</si>
  <si>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</si>
  <si>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</si>
  <si>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</si>
  <si>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</si>
  <si>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</si>
  <si>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</si>
  <si>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</si>
  <si>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</si>
  <si>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</si>
  <si>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</si>
  <si>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</si>
  <si>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</si>
  <si>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</si>
  <si>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</si>
  <si>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</si>
  <si>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</si>
  <si>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</si>
  <si>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</si>
  <si>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</si>
  <si>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</si>
  <si>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</si>
  <si>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</si>
  <si>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</si>
  <si>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</si>
  <si>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</si>
  <si>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</si>
  <si>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</si>
  <si>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</si>
  <si>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</si>
  <si>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</si>
  <si>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</si>
  <si>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</si>
  <si>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</si>
  <si>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</si>
  <si>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</si>
  <si>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</si>
  <si>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</si>
  <si>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</si>
  <si>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</si>
  <si>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</si>
  <si>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</si>
  <si>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</si>
  <si>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</si>
  <si>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</si>
  <si>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</si>
  <si>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</si>
  <si>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</si>
  <si>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</si>
  <si>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</si>
  <si>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</si>
  <si>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</si>
  <si>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</si>
  <si>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</si>
  <si>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</si>
  <si>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</si>
  <si>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</si>
  <si>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</si>
  <si>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</si>
  <si>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</si>
  <si>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</si>
  <si>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</si>
  <si>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</si>
  <si>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</si>
  <si>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</si>
  <si>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</si>
  <si>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</si>
  <si>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</si>
  <si>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</si>
  <si>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</si>
  <si>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</si>
  <si>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</si>
  <si>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</si>
  <si>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</si>
  <si>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</si>
  <si>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</si>
  <si>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</si>
  <si>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</si>
  <si>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</si>
  <si>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</si>
  <si>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</si>
  <si>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</si>
  <si>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</si>
  <si>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</si>
  <si>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</si>
  <si>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</si>
  <si>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</si>
  <si>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</si>
  <si>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</si>
  <si>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</si>
  <si>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</si>
  <si>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</si>
  <si>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</si>
  <si>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</si>
  <si>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</si>
  <si>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</si>
  <si>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</si>
  <si>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</si>
  <si>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</si>
  <si>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</si>
  <si>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</si>
  <si>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</si>
  <si>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</si>
  <si>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</si>
  <si>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</si>
  <si>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</si>
  <si>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</si>
  <si>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</si>
  <si>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</si>
  <si>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</si>
  <si>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</si>
  <si>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</si>
  <si>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</si>
  <si>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</si>
  <si>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</si>
  <si>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</si>
  <si>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</si>
  <si>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</si>
  <si>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</si>
  <si>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</si>
  <si>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</si>
  <si>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</si>
  <si>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</si>
  <si>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</si>
  <si>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</si>
  <si>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</si>
  <si>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</si>
  <si>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</si>
  <si>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</si>
  <si>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</si>
  <si>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</si>
  <si>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</si>
  <si>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</si>
  <si>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</si>
  <si>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</si>
  <si>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</si>
  <si>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</si>
  <si>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</si>
  <si>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</si>
  <si>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</si>
  <si>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</si>
  <si>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</si>
  <si>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</si>
  <si>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</si>
  <si>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</si>
  <si>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</si>
  <si>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</si>
  <si>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</si>
  <si>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</si>
  <si>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</si>
  <si>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</si>
  <si>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</si>
  <si>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</si>
  <si>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</si>
  <si>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</si>
  <si>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</si>
  <si>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</si>
  <si>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</si>
  <si>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</si>
  <si>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</si>
  <si>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</si>
  <si>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</si>
  <si>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</si>
  <si>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</si>
  <si>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</si>
  <si>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</si>
  <si>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</si>
  <si>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</si>
  <si>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</si>
  <si>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</si>
  <si>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</si>
  <si>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</si>
  <si>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</si>
  <si>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</si>
  <si>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</si>
  <si>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</si>
  <si>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</si>
  <si>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</si>
  <si>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</si>
  <si>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</si>
  <si>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</si>
  <si>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</si>
  <si>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</si>
  <si>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</si>
  <si>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</si>
  <si>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</si>
  <si>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</si>
  <si>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</si>
  <si>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</si>
  <si>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</si>
  <si>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</si>
  <si>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</si>
  <si>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</si>
  <si>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</si>
  <si>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</si>
  <si>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</si>
  <si>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</si>
  <si>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</si>
  <si>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</si>
  <si>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</si>
  <si>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</si>
  <si>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</si>
  <si>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</si>
  <si>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</si>
  <si>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</si>
  <si>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</si>
  <si>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</si>
  <si>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</si>
  <si>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</si>
  <si>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</si>
  <si>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</si>
  <si>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</si>
  <si>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</si>
  <si>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</si>
  <si>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</si>
  <si>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</si>
  <si>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</si>
  <si>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</si>
  <si>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</si>
  <si>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</si>
  <si>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</si>
  <si>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</si>
  <si>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</si>
  <si>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</si>
  <si>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</si>
  <si>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</si>
  <si>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</si>
  <si>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</si>
  <si>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</si>
  <si>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</si>
  <si>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</si>
  <si>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</si>
  <si>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</si>
  <si>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</si>
  <si>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</si>
  <si>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</si>
  <si>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</si>
  <si>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</si>
  <si>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</si>
  <si>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</si>
  <si>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</si>
  <si>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</si>
  <si>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</si>
  <si>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</si>
  <si>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</si>
  <si>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</si>
  <si>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</si>
  <si>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</si>
  <si>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</si>
  <si>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</si>
  <si>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</si>
  <si>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</si>
  <si>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</si>
  <si>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</si>
  <si>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</si>
  <si>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</si>
  <si>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</si>
  <si>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</si>
  <si>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</si>
  <si>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</si>
  <si>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</si>
  <si>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</si>
  <si>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</si>
  <si>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</si>
  <si>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</si>
  <si>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</si>
  <si>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</si>
  <si>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</si>
  <si>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</si>
  <si>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</si>
  <si>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</si>
  <si>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</si>
  <si>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</si>
  <si>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</si>
  <si>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</si>
  <si>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</si>
  <si>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</si>
  <si>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</si>
  <si>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</si>
  <si>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</si>
  <si>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</si>
  <si>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</si>
  <si>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</si>
  <si>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</si>
  <si>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</si>
  <si>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</si>
  <si>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</si>
  <si>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</si>
  <si>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</si>
  <si>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</si>
  <si>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</si>
  <si>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</si>
  <si>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</si>
  <si>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</si>
  <si>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</si>
  <si>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</si>
  <si>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</si>
  <si>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</si>
  <si>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</si>
  <si>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</si>
  <si>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</si>
  <si>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</si>
  <si>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</si>
  <si>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</si>
  <si>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</si>
  <si>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</si>
  <si>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</si>
  <si>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</si>
  <si>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</si>
  <si>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</si>
  <si>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</si>
  <si>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</si>
  <si>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</si>
  <si>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</si>
  <si>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</si>
  <si>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</si>
  <si>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</si>
  <si>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</si>
  <si>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</si>
  <si>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</si>
  <si>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</si>
  <si>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</si>
  <si>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</si>
  <si>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</si>
  <si>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</si>
  <si>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</si>
  <si>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</si>
  <si>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</si>
  <si>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</si>
  <si>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</si>
  <si>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</si>
  <si>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</si>
  <si>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</si>
  <si>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</si>
  <si>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</si>
  <si>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</si>
  <si>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</si>
  <si>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</si>
  <si>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</si>
  <si>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</si>
  <si>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</si>
  <si>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</si>
  <si>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</si>
  <si>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</si>
  <si>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</si>
  <si>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</si>
  <si>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</si>
  <si>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</si>
  <si>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</si>
  <si>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</si>
  <si>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</si>
  <si>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</si>
  <si>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</si>
  <si>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</si>
  <si>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</si>
  <si>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</si>
  <si>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</si>
  <si>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</si>
  <si>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</si>
  <si>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</si>
  <si>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</si>
  <si>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</si>
  <si>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</si>
  <si>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</si>
  <si>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</si>
  <si>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</si>
  <si>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</si>
  <si>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</si>
  <si>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</si>
  <si>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</si>
  <si>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</si>
  <si>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</si>
  <si>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</si>
  <si>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</si>
  <si>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</si>
  <si>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</si>
  <si>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</si>
  <si>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</si>
  <si>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</si>
  <si>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</si>
  <si>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</si>
  <si>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</si>
  <si>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</si>
  <si>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</si>
  <si>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</si>
  <si>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</si>
  <si>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</si>
  <si>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</si>
  <si>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</si>
  <si>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</si>
  <si>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</si>
  <si>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</si>
  <si>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</si>
  <si>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</si>
  <si>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</si>
  <si>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</si>
  <si>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</si>
  <si>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</si>
  <si>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</si>
  <si>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</si>
  <si>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</si>
  <si>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</si>
  <si>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</si>
  <si>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</si>
  <si>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</si>
  <si>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</si>
  <si>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</si>
  <si>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</si>
  <si>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</si>
  <si>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</si>
  <si>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</si>
  <si>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</si>
  <si>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</si>
  <si>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</si>
  <si>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</si>
  <si>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</si>
  <si>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</si>
  <si>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</si>
  <si>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</si>
  <si>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</si>
  <si>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</si>
  <si>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</si>
  <si>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</si>
  <si>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</si>
  <si>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</si>
  <si>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</si>
  <si>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</si>
  <si>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</si>
  <si>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</si>
  <si>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</si>
  <si>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</si>
  <si>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</si>
  <si>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</si>
  <si>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</si>
  <si>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</si>
  <si>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</si>
  <si>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</si>
  <si>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</si>
  <si>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</si>
  <si>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</si>
  <si>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</si>
  <si>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</si>
  <si>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</si>
  <si>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</si>
  <si>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</si>
  <si>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</si>
  <si>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</si>
  <si>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</si>
  <si>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</si>
  <si>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</si>
  <si>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</si>
  <si>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</si>
  <si>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</si>
  <si>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</si>
  <si>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</si>
  <si>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</si>
  <si>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</si>
  <si>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</si>
  <si>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</si>
  <si>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</si>
  <si>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</si>
  <si>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</si>
  <si>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</si>
  <si>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</si>
  <si>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</si>
  <si>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</si>
  <si>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</si>
  <si>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</si>
  <si>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</si>
  <si>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</si>
  <si>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</si>
  <si>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</si>
  <si>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</si>
  <si>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</si>
  <si>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</si>
  <si>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</si>
  <si>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</si>
  <si>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</si>
  <si>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</si>
  <si>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</si>
  <si>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</si>
  <si>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</si>
  <si>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</si>
  <si>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</si>
  <si>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</si>
  <si>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</si>
  <si>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</si>
  <si>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</si>
  <si>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</si>
  <si>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</si>
  <si>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</si>
  <si>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</si>
  <si>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</si>
  <si>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</si>
  <si>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</si>
  <si>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</si>
  <si>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</si>
  <si>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</si>
  <si>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</si>
  <si>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</si>
  <si>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</si>
  <si>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</si>
  <si>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</si>
  <si>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</si>
  <si>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</si>
  <si>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</si>
  <si>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</si>
  <si>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</si>
  <si>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</si>
  <si>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</si>
  <si>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</si>
  <si>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</si>
  <si>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</si>
  <si>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</si>
  <si>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</si>
  <si>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</si>
  <si>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</si>
  <si>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</si>
  <si>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</si>
  <si>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</si>
  <si>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</si>
  <si>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</si>
  <si>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</si>
  <si>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</si>
  <si>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</si>
  <si>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</si>
  <si>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</si>
  <si>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</si>
  <si>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</si>
  <si>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</si>
  <si>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</si>
  <si>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</si>
  <si>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</si>
  <si>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</si>
  <si>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</si>
  <si>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</si>
  <si>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</si>
  <si>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</si>
  <si>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</si>
  <si>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</si>
  <si>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</si>
  <si>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</si>
  <si>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</si>
  <si>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</si>
  <si>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</si>
  <si>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</si>
  <si>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</si>
  <si>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</si>
  <si>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</si>
  <si>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</si>
  <si>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</si>
  <si>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</si>
  <si>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</si>
  <si>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</si>
  <si>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</si>
  <si>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</si>
  <si>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</si>
  <si>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</si>
  <si>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</si>
  <si>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</si>
  <si>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</si>
  <si>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</si>
  <si>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</si>
  <si>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</si>
  <si>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</si>
  <si>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</si>
  <si>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</si>
  <si>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</si>
  <si>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</si>
  <si>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</si>
  <si>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</si>
  <si>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</si>
  <si>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</si>
  <si>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</si>
  <si>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</si>
  <si>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</si>
  <si>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</si>
  <si>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</si>
  <si>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</si>
  <si>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</si>
  <si>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</si>
  <si>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</si>
  <si>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</si>
  <si>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</si>
  <si>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</si>
  <si>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</si>
  <si>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</si>
  <si>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</si>
  <si>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</si>
  <si>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</si>
  <si>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</si>
  <si>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</si>
  <si>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</si>
  <si>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</si>
  <si>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</si>
  <si>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</si>
  <si>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</si>
  <si>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</si>
  <si>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</si>
  <si>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</si>
  <si>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</si>
  <si>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</si>
  <si>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</si>
  <si>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</si>
  <si>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</si>
  <si>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</si>
  <si>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</si>
  <si>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</si>
  <si>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</si>
  <si>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</si>
  <si>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</si>
  <si>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</si>
  <si>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</si>
  <si>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</si>
  <si>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</si>
  <si>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</si>
  <si>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</si>
  <si>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</si>
  <si>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</si>
  <si>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</si>
  <si>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</si>
  <si>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</si>
  <si>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</si>
  <si>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</si>
  <si>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</si>
  <si>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</si>
  <si>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</si>
  <si>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</si>
  <si>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</si>
  <si>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</si>
  <si>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</si>
  <si>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</si>
  <si>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</si>
  <si>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</si>
  <si>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</si>
  <si>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</si>
  <si>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</si>
  <si>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</si>
  <si>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</si>
  <si>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</si>
  <si>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</si>
  <si>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</si>
  <si>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</si>
  <si>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</si>
  <si>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</si>
  <si>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</si>
  <si>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</si>
  <si>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</si>
  <si>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</si>
  <si>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</si>
  <si>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</si>
  <si>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</si>
  <si>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</si>
  <si>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</si>
  <si>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</si>
  <si>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</si>
  <si>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</si>
  <si>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</si>
  <si>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</si>
  <si>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</si>
  <si>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</si>
  <si>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</si>
  <si>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</si>
  <si>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</si>
  <si>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</si>
  <si>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</si>
  <si>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</si>
  <si>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</si>
  <si>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</si>
  <si>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</si>
  <si>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</si>
  <si>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</si>
  <si>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</si>
  <si>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</si>
  <si>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</si>
  <si>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</si>
  <si>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</si>
  <si>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</si>
  <si>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</si>
  <si>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</si>
  <si>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</si>
  <si>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</si>
  <si>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</si>
  <si>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</si>
  <si>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</si>
  <si>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</si>
  <si>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</si>
  <si>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</si>
  <si>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</si>
  <si>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</si>
  <si>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</si>
  <si>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</si>
  <si>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</si>
  <si>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</si>
  <si>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</si>
  <si>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</si>
  <si>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</si>
  <si>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</si>
  <si>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</si>
  <si>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</si>
  <si>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</si>
  <si>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</si>
  <si>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</si>
  <si>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</si>
  <si>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</si>
  <si>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</si>
  <si>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</si>
  <si>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</si>
  <si>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</si>
  <si>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</si>
  <si>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</si>
  <si>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</si>
  <si>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</si>
  <si>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</si>
  <si>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</si>
  <si>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</si>
  <si>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</si>
  <si>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</si>
  <si>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</si>
  <si>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</si>
  <si>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</si>
  <si>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</si>
  <si>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</si>
  <si>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</si>
  <si>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</si>
  <si>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</si>
  <si>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</si>
  <si>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</si>
  <si>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</si>
  <si>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</si>
  <si>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</si>
  <si>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</si>
  <si>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</si>
  <si>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</si>
  <si>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</si>
  <si>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</si>
  <si>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</si>
  <si>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</si>
  <si>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</si>
  <si>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</si>
  <si>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</si>
  <si>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</si>
  <si>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</si>
  <si>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</si>
  <si>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</si>
  <si>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</si>
  <si>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</si>
  <si>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</si>
  <si>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</si>
  <si>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</si>
  <si>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</si>
  <si>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</si>
  <si>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</si>
  <si>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</si>
  <si>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</si>
  <si>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</si>
  <si>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</si>
  <si>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</si>
  <si>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</si>
  <si>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</si>
  <si>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</si>
  <si>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</si>
  <si>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</si>
  <si>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</si>
  <si>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</si>
  <si>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</si>
  <si>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</si>
  <si>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</si>
  <si>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</si>
  <si>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</si>
  <si>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</si>
  <si>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</si>
  <si>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</si>
  <si>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</si>
  <si>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</si>
  <si>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</si>
  <si>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</si>
  <si>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</si>
  <si>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</si>
  <si>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</si>
  <si>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</si>
  <si>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</si>
  <si>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</si>
  <si>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</si>
  <si>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</si>
  <si>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</si>
  <si>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</si>
  <si>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</si>
  <si>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</si>
  <si>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</si>
  <si>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</si>
  <si>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</si>
  <si>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</si>
  <si>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</si>
  <si>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</si>
  <si>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</si>
  <si>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</si>
  <si>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</si>
  <si>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</si>
  <si>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</si>
  <si>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</si>
  <si>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</si>
  <si>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</si>
  <si>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</si>
  <si>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</si>
  <si>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</si>
  <si>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</si>
  <si>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</si>
  <si>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</si>
  <si>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</si>
  <si>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</si>
  <si>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</si>
  <si>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</si>
  <si>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</si>
  <si>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</si>
  <si>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</si>
  <si>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</si>
  <si>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</si>
  <si>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</si>
  <si>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</si>
  <si>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</si>
  <si>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</si>
  <si>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</si>
  <si>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</si>
  <si>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</si>
  <si>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</si>
  <si>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</si>
  <si>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</si>
  <si>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</si>
  <si>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</si>
  <si>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</si>
  <si>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</si>
  <si>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</si>
  <si>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</si>
  <si>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</si>
  <si>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</si>
  <si>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</si>
  <si>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</si>
  <si>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</si>
  <si>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</si>
  <si>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</si>
  <si>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</si>
  <si>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</si>
  <si>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</si>
  <si>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</si>
  <si>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</si>
  <si>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</si>
  <si>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</si>
  <si>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</si>
  <si>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</si>
  <si>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</si>
  <si>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</si>
  <si>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</si>
  <si>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</si>
  <si>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</si>
  <si>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</si>
  <si>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</si>
  <si>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</si>
  <si>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</si>
  <si>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</si>
  <si>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</si>
  <si>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</si>
  <si>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</si>
  <si>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</si>
  <si>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</si>
  <si>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</si>
  <si>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</si>
  <si>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</si>
  <si>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</si>
  <si>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</si>
  <si>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</si>
  <si>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</si>
  <si>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</si>
  <si>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</si>
  <si>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</si>
  <si>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</si>
  <si>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</si>
  <si>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</si>
  <si>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</si>
  <si>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</si>
  <si>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</si>
  <si>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</si>
  <si>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</si>
  <si>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</si>
  <si>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</si>
  <si>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</si>
  <si>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</si>
  <si>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</si>
  <si>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</si>
  <si>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</si>
  <si>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</si>
  <si>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</si>
  <si>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</si>
  <si>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</si>
  <si>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</si>
  <si>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</si>
  <si>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</si>
  <si>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</si>
  <si>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</si>
  <si>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</si>
  <si>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</si>
  <si>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</si>
  <si>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</si>
  <si>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</si>
  <si>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</si>
  <si>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</si>
  <si>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</si>
  <si>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</si>
  <si>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</si>
  <si>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</si>
  <si>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</si>
  <si>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</si>
  <si>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</si>
  <si>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</si>
  <si>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</si>
  <si>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</si>
  <si>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</si>
  <si>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</si>
  <si>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</si>
  <si>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</si>
  <si>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</si>
  <si>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</si>
  <si>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</si>
  <si>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</si>
  <si>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</si>
  <si>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</si>
  <si>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</si>
  <si>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</si>
  <si>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</si>
  <si>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</si>
  <si>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</si>
  <si>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</si>
  <si>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</si>
  <si>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</si>
  <si>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</si>
  <si>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</si>
  <si>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</si>
  <si>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</si>
  <si>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</si>
  <si>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</si>
  <si>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</si>
  <si>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</si>
  <si>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</si>
  <si>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</si>
  <si>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</si>
  <si>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</si>
  <si>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</si>
  <si>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</si>
  <si>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</si>
  <si>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</si>
  <si>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</si>
  <si>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</si>
  <si>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</si>
  <si>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</si>
  <si>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</si>
  <si>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</si>
  <si>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</si>
  <si>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</si>
  <si>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</si>
  <si>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</si>
  <si>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</si>
  <si>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</si>
  <si>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</si>
  <si>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</si>
  <si>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</si>
  <si>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</si>
  <si>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</si>
  <si>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</si>
  <si>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</si>
  <si>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</si>
  <si>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</si>
  <si>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</si>
  <si>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</si>
  <si>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</si>
  <si>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</si>
  <si>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</si>
  <si>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</si>
  <si>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</si>
  <si>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</si>
  <si>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</si>
  <si>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</si>
  <si>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</si>
  <si>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</si>
  <si>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</si>
  <si>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</si>
  <si>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</si>
  <si>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</si>
  <si>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</si>
  <si>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</si>
  <si>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</si>
  <si>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</si>
  <si>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</si>
  <si>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</si>
  <si>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</si>
  <si>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</si>
  <si>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</si>
  <si>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</si>
  <si>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</si>
  <si>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</si>
  <si>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</si>
  <si>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</si>
  <si>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</si>
  <si>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</si>
  <si>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</si>
  <si>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</si>
  <si>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</si>
  <si>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</si>
  <si>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</si>
  <si>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</si>
  <si>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</si>
  <si>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</si>
  <si>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</si>
  <si>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</si>
  <si>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</si>
  <si>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</si>
  <si>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</si>
  <si>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</si>
  <si>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</si>
  <si>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</si>
  <si>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</si>
  <si>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</si>
  <si>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</si>
  <si>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</si>
  <si>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</si>
  <si>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</si>
  <si>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</si>
  <si>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</si>
  <si>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</si>
  <si>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</si>
  <si>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</si>
  <si>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</si>
  <si>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</si>
  <si>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</si>
  <si>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</si>
  <si>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</si>
  <si>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</si>
  <si>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</si>
  <si>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</si>
  <si>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</si>
  <si>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</si>
  <si>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</si>
  <si>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</si>
  <si>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</si>
  <si>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</si>
  <si>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</si>
  <si>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</si>
  <si>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</si>
  <si>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</si>
  <si>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</si>
  <si>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</si>
  <si>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</si>
  <si>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</si>
  <si>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</si>
  <si>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</si>
  <si>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</si>
  <si>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</si>
  <si>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</si>
  <si>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</si>
  <si>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</si>
  <si>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</si>
  <si>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</si>
  <si>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</si>
  <si>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</si>
  <si>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</si>
  <si>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</si>
  <si>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</si>
  <si>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</si>
  <si>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</si>
  <si>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</si>
  <si>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</si>
  <si>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</si>
  <si>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</si>
  <si>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</si>
  <si>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</si>
  <si>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</si>
  <si>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</si>
  <si>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</si>
  <si>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</si>
  <si>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</si>
  <si>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</si>
  <si>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</si>
  <si>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</si>
  <si>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</si>
  <si>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</si>
  <si>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</si>
  <si>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</si>
  <si>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</si>
  <si>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</si>
  <si>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</si>
  <si>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</si>
  <si>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</si>
  <si>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</si>
  <si>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</si>
  <si>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</si>
  <si>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</si>
  <si>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</si>
  <si>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</si>
  <si>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</si>
  <si>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</si>
  <si>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</si>
  <si>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</si>
  <si>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</si>
  <si>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</si>
  <si>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</si>
  <si>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</si>
  <si>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</si>
  <si>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</si>
  <si>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</si>
  <si>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</si>
  <si>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</si>
  <si>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</si>
  <si>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</si>
  <si>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</si>
  <si>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</si>
  <si>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</si>
  <si>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</si>
  <si>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</si>
  <si>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</si>
  <si>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</si>
  <si>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</si>
  <si>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</si>
  <si>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</si>
  <si>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</si>
  <si>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</si>
  <si>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</si>
  <si>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</si>
  <si>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</si>
  <si>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</si>
  <si>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</si>
  <si>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</si>
  <si>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</si>
  <si>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</si>
  <si>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</si>
  <si>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</si>
  <si>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</si>
  <si>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</si>
  <si>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</si>
  <si>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</si>
  <si>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</si>
  <si>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</si>
  <si>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</si>
  <si>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</si>
  <si>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</si>
  <si>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</si>
  <si>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</si>
  <si>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</si>
  <si>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</si>
  <si>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</si>
  <si>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</si>
  <si>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</si>
  <si>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</si>
  <si>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</si>
  <si>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</si>
  <si>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</si>
  <si>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</si>
  <si>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</si>
  <si>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</si>
  <si>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</si>
  <si>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</si>
  <si>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</si>
  <si>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</si>
  <si>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</si>
  <si>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</si>
  <si>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</si>
  <si>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</si>
  <si>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</si>
  <si>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</si>
  <si>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</si>
  <si>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</si>
  <si>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</si>
  <si>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</si>
  <si>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</si>
  <si>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</si>
  <si>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</si>
  <si>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</si>
  <si>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</si>
  <si>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</si>
  <si>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</si>
  <si>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</si>
  <si>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</si>
  <si>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</si>
  <si>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</si>
  <si>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</si>
  <si>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</si>
  <si>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</si>
  <si>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</si>
  <si>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</si>
  <si>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</si>
  <si>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</si>
  <si>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</si>
  <si>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</si>
  <si>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</si>
  <si>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</si>
  <si>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</si>
  <si>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</si>
  <si>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</si>
  <si>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</si>
  <si>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</si>
  <si>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</si>
  <si>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</si>
  <si>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</si>
  <si>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</si>
  <si>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</si>
  <si>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</si>
  <si>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</si>
  <si>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</si>
  <si>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</si>
  <si>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</si>
  <si>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</si>
  <si>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</si>
  <si>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</si>
  <si>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</si>
  <si>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</si>
  <si>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</si>
  <si>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</si>
  <si>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</si>
  <si>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</si>
  <si>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</si>
  <si>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</si>
  <si>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</si>
  <si>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</si>
  <si>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</si>
  <si>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</si>
  <si>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</si>
  <si>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</si>
  <si>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</si>
  <si>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</si>
  <si>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</si>
  <si>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</si>
  <si>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</si>
  <si>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</si>
  <si>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</si>
  <si>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</si>
  <si>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</si>
  <si>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</si>
  <si>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</si>
  <si>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</si>
  <si>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</si>
  <si>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</si>
  <si>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</si>
  <si>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</si>
  <si>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</si>
  <si>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</si>
  <si>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</si>
  <si>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</si>
  <si>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</si>
  <si>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</si>
  <si>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</si>
  <si>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</si>
  <si>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</si>
  <si>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</si>
  <si>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</si>
  <si>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</si>
  <si>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</si>
  <si>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</si>
  <si>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</si>
  <si>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</si>
  <si>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</si>
  <si>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</si>
  <si>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</si>
  <si>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</si>
  <si>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</si>
  <si>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</si>
  <si>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</si>
  <si>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</si>
  <si>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</si>
  <si>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</si>
  <si>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</si>
  <si>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</si>
  <si>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</si>
  <si>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</si>
  <si>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</si>
  <si>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</si>
  <si>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</si>
  <si>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</si>
  <si>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</si>
  <si>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</si>
  <si>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</si>
  <si>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</si>
  <si>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</si>
  <si>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</si>
  <si>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</si>
  <si>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</si>
  <si>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</si>
  <si>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</si>
  <si>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</si>
  <si>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</si>
  <si>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</si>
  <si>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</si>
  <si>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</si>
  <si>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</si>
  <si>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</si>
  <si>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</si>
  <si>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</si>
  <si>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</si>
  <si>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</si>
  <si>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</si>
  <si>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</si>
  <si>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</si>
  <si>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</si>
  <si>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</si>
  <si>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</si>
  <si>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</si>
  <si>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</si>
  <si>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</si>
  <si>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</si>
  <si>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</si>
  <si>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</si>
  <si>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</si>
  <si>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</si>
  <si>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</si>
  <si>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</si>
  <si>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</si>
  <si>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</si>
  <si>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</si>
  <si>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</si>
  <si>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</si>
  <si>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</si>
  <si>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</si>
  <si>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</si>
  <si>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</si>
  <si>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</si>
  <si>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</si>
  <si>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</si>
  <si>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</si>
  <si>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</si>
  <si>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</si>
  <si>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</si>
  <si>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</si>
  <si>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</si>
  <si>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</si>
  <si>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</si>
  <si>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</si>
  <si>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</si>
  <si>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</si>
  <si>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</si>
  <si>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</si>
  <si>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</si>
  <si>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</si>
  <si>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</si>
  <si>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</si>
  <si>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</si>
  <si>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</si>
  <si>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</si>
  <si>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</si>
  <si>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</si>
  <si>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</si>
  <si>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</si>
  <si>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</si>
  <si>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</si>
  <si>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</si>
  <si>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</si>
  <si>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</si>
  <si>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</si>
  <si>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</si>
  <si>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</si>
  <si>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</si>
  <si>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</si>
  <si>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</si>
  <si>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</si>
  <si>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</si>
  <si>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</si>
  <si>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</si>
  <si>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</si>
  <si>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</si>
  <si>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</si>
  <si>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</si>
  <si>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</si>
  <si>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</si>
  <si>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</si>
  <si>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</si>
  <si>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</si>
  <si>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</si>
  <si>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</si>
  <si>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</si>
  <si>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</si>
  <si>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</si>
  <si>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</si>
  <si>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</si>
  <si>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</si>
  <si>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</si>
  <si>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</si>
  <si>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</si>
  <si>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</si>
  <si>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</si>
  <si>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</si>
  <si>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</si>
  <si>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</si>
  <si>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</si>
  <si>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</si>
  <si>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</si>
  <si>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</si>
  <si>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</si>
  <si>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</si>
  <si>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</si>
  <si>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</si>
  <si>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</si>
  <si>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</si>
  <si>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</si>
  <si>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</si>
  <si>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</si>
  <si>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</si>
  <si>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</si>
  <si>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</si>
  <si>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</si>
  <si>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</si>
  <si>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</si>
  <si>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</si>
  <si>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</si>
  <si>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</si>
  <si>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</si>
  <si>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</si>
  <si>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</si>
  <si>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</si>
  <si>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</si>
  <si>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</si>
  <si>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</si>
  <si>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</si>
  <si>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</si>
  <si>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</si>
  <si>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</si>
  <si>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</si>
  <si>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</si>
  <si>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</si>
  <si>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</si>
  <si>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</si>
  <si>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</si>
  <si>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</si>
  <si>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</si>
  <si>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</si>
  <si>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</si>
  <si>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</si>
  <si>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</si>
  <si>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</si>
  <si>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</si>
  <si>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</si>
  <si>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</si>
  <si>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</si>
  <si>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</si>
  <si>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</si>
  <si>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</si>
  <si>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</si>
  <si>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</si>
  <si>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</si>
  <si>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</si>
  <si>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</si>
  <si>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</si>
  <si>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</si>
  <si>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</si>
  <si>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</si>
  <si>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</si>
  <si>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</si>
  <si>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</si>
  <si>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</si>
  <si>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</si>
  <si>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</si>
  <si>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</si>
  <si>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</si>
  <si>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</si>
  <si>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</si>
  <si>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</si>
  <si>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</si>
  <si>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</si>
  <si>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</si>
  <si>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</si>
  <si>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</si>
  <si>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</si>
  <si>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</si>
  <si>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</si>
  <si>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</si>
  <si>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</si>
  <si>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</si>
  <si>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</si>
  <si>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</si>
  <si>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</si>
  <si>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</si>
  <si>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</si>
  <si>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</si>
  <si>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</si>
  <si>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</si>
  <si>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</si>
  <si>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</si>
  <si>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</si>
  <si>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</si>
  <si>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</si>
  <si>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</si>
  <si>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</si>
  <si>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</si>
  <si>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</si>
  <si>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</si>
  <si>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</si>
  <si>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</si>
  <si>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</si>
  <si>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</si>
  <si>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</si>
  <si>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</si>
  <si>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</si>
  <si>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</si>
  <si>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</si>
  <si>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</si>
  <si>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</si>
  <si>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</si>
  <si>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</si>
  <si>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</si>
  <si>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</si>
  <si>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</si>
  <si>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</si>
  <si>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</si>
  <si>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</si>
  <si>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</si>
  <si>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</si>
  <si>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</si>
  <si>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</si>
  <si>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</si>
  <si>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</si>
  <si>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</si>
  <si>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</si>
  <si>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</si>
  <si>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</si>
  <si>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</si>
  <si>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</si>
  <si>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</si>
  <si>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</si>
  <si>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</si>
  <si>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</si>
  <si>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</si>
  <si>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</si>
  <si>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</si>
  <si>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</si>
  <si>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</si>
  <si>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</si>
  <si>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</si>
  <si>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</si>
  <si>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</si>
  <si>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</si>
  <si>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</si>
  <si>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</si>
  <si>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</si>
  <si>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</si>
  <si>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</si>
  <si>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</si>
  <si>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</si>
  <si>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</si>
  <si>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</si>
  <si>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</si>
  <si>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</si>
  <si>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</si>
  <si>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</si>
  <si>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</si>
  <si>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</si>
  <si>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</si>
  <si>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</si>
  <si>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</si>
  <si>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</si>
  <si>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</si>
  <si>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</si>
  <si>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</si>
  <si>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</si>
  <si>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</si>
  <si>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</si>
  <si>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</si>
  <si>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</si>
  <si>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</si>
  <si>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</si>
  <si>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</si>
  <si>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</si>
  <si>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</si>
  <si>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</si>
  <si>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</si>
  <si>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</si>
  <si>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</si>
  <si>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</si>
  <si>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</si>
  <si>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</si>
  <si>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</si>
  <si>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</si>
  <si>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</si>
  <si>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</si>
  <si>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</si>
  <si>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</si>
  <si>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</si>
  <si>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</si>
  <si>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</si>
  <si>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</si>
  <si>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</si>
  <si>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</si>
  <si>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</si>
  <si>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</si>
  <si>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</si>
  <si>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</si>
  <si>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</si>
  <si>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</si>
  <si>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</si>
  <si>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</si>
  <si>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</si>
  <si>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</si>
  <si>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</si>
  <si>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</si>
  <si>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</si>
  <si>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</si>
  <si>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</si>
  <si>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</si>
  <si>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</si>
  <si>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</si>
  <si>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</si>
  <si>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</si>
  <si>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</si>
  <si>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</si>
  <si>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</si>
  <si>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</si>
  <si>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</si>
  <si>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</si>
  <si>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</si>
  <si>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</si>
  <si>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</si>
  <si>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</si>
  <si>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</si>
  <si>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</si>
  <si>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</si>
  <si>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</si>
  <si>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</si>
  <si>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</si>
  <si>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</si>
  <si>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</si>
  <si>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</si>
  <si>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</si>
  <si>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</si>
  <si>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</si>
  <si>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</si>
  <si>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</si>
  <si>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</si>
  <si>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</si>
  <si>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</si>
  <si>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</si>
  <si>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</si>
  <si>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</si>
  <si>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</si>
  <si>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</si>
  <si>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</si>
  <si>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</si>
  <si>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</si>
  <si>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</si>
  <si>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</si>
  <si>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</si>
  <si>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</si>
  <si>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</si>
  <si>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</si>
  <si>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</si>
  <si>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</si>
  <si>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</si>
  <si>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</si>
  <si>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</si>
  <si>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</si>
  <si>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</si>
  <si>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</si>
  <si>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</si>
  <si>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</si>
  <si>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</si>
  <si>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</si>
  <si>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</si>
  <si>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</si>
  <si>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</si>
  <si>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</si>
  <si>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</si>
  <si>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</si>
  <si>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</si>
  <si>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</si>
  <si>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</si>
  <si>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</si>
  <si>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</si>
  <si>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</si>
  <si>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</si>
  <si>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</si>
  <si>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</si>
  <si>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</si>
  <si>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</si>
  <si>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</si>
  <si>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</si>
  <si>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</si>
  <si>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</si>
  <si>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</si>
  <si>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</si>
  <si>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</si>
  <si>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</si>
  <si>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</si>
  <si>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</si>
  <si>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</si>
  <si>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</si>
  <si>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</si>
  <si>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</si>
  <si>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</si>
  <si>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</si>
  <si>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</si>
  <si>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</si>
  <si>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</si>
  <si>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</si>
  <si>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</si>
  <si>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</si>
  <si>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</si>
  <si>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</si>
  <si>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</si>
  <si>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</si>
  <si>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</si>
  <si>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</si>
  <si>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</si>
  <si>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</si>
  <si>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</si>
  <si>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</si>
  <si>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</si>
  <si>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</si>
  <si>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</si>
  <si>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</si>
  <si>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</si>
  <si>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</si>
  <si>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</si>
  <si>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</si>
  <si>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</si>
  <si>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</si>
  <si>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</si>
  <si>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</si>
  <si>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</si>
  <si>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</si>
  <si>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</si>
  <si>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</si>
  <si>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</si>
  <si>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</si>
  <si>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</si>
  <si>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</si>
  <si>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</si>
  <si>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</si>
  <si>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</si>
  <si>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</si>
  <si>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</si>
  <si>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</si>
  <si>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</si>
  <si>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</si>
  <si>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</si>
  <si>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</si>
  <si>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</si>
  <si>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</si>
  <si>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</si>
  <si>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</si>
  <si>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</si>
  <si>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</si>
  <si>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</si>
  <si>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</si>
  <si>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</si>
  <si>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</si>
  <si>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</si>
  <si>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</si>
  <si>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</si>
  <si>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</si>
  <si>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</si>
  <si>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</si>
  <si>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</si>
  <si>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</si>
  <si>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</si>
  <si>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</si>
  <si>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</si>
  <si>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</si>
  <si>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</si>
  <si>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</si>
  <si>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</si>
  <si>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</si>
  <si>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</si>
  <si>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</si>
  <si>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</si>
  <si>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</si>
  <si>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</si>
  <si>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</si>
  <si>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</si>
  <si>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</si>
  <si>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</si>
  <si>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</si>
  <si>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</si>
  <si>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</si>
  <si>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</si>
  <si>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</si>
  <si>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</si>
  <si>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</si>
  <si>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</si>
  <si>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</si>
  <si>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</si>
  <si>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</si>
  <si>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</si>
  <si>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</si>
  <si>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</si>
  <si>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</si>
  <si>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</si>
  <si>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</si>
  <si>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</si>
  <si>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</si>
  <si>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</si>
  <si>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</si>
  <si>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</si>
  <si>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</si>
  <si>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</si>
  <si>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</si>
  <si>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</si>
  <si>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</si>
  <si>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</si>
  <si>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</si>
  <si>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</si>
  <si>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</si>
  <si>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</si>
  <si>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</si>
  <si>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</si>
  <si>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</si>
  <si>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</si>
  <si>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</si>
  <si>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</si>
  <si>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</si>
  <si>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</si>
  <si>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</si>
  <si>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</si>
  <si>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</si>
  <si>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</si>
  <si>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</si>
  <si>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</si>
  <si>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</si>
  <si>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</si>
  <si>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</si>
  <si>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</si>
  <si>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</si>
  <si>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</si>
  <si>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</si>
  <si>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</si>
  <si>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</si>
  <si>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</si>
  <si>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</si>
  <si>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</si>
  <si>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</si>
  <si>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</si>
  <si>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</si>
  <si>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</si>
  <si>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</si>
  <si>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</si>
  <si>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</si>
  <si>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</si>
  <si>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</si>
  <si>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</si>
  <si>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</si>
  <si>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</si>
  <si>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</si>
  <si>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</si>
  <si>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</si>
  <si>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</si>
  <si>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</si>
  <si>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</si>
  <si>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</si>
  <si>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</si>
  <si>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</si>
  <si>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</si>
  <si>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</si>
  <si>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</si>
  <si>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</si>
  <si>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</si>
  <si>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</si>
  <si>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</si>
  <si>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</si>
  <si>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</si>
  <si>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</si>
  <si>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</si>
  <si>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</si>
  <si>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</si>
  <si>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</si>
  <si>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</si>
  <si>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</si>
  <si>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</si>
  <si>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</si>
  <si>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</si>
  <si>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</si>
  <si>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</si>
  <si>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</si>
  <si>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</si>
  <si>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</si>
  <si>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</si>
  <si>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</si>
  <si>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</si>
  <si>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</si>
  <si>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</si>
  <si>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</si>
  <si>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</si>
  <si>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</si>
  <si>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</si>
  <si>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</si>
  <si>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</si>
  <si>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</si>
  <si>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</si>
  <si>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</si>
  <si>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</si>
  <si>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</si>
  <si>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</si>
  <si>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</si>
  <si>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</si>
  <si>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</si>
  <si>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</si>
  <si>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</si>
  <si>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</si>
  <si>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</si>
  <si>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</si>
  <si>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</si>
  <si>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</si>
  <si>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</si>
  <si>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</si>
  <si>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</si>
  <si>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</si>
  <si>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</si>
  <si>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</si>
  <si>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</si>
  <si>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</si>
  <si>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</si>
  <si>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</si>
  <si>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</si>
  <si>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</si>
  <si>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</si>
  <si>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</si>
  <si>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</si>
  <si>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</si>
  <si>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</si>
  <si>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</si>
  <si>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</si>
  <si>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</si>
  <si>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</si>
  <si>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</si>
  <si>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</si>
  <si>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</si>
  <si>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</si>
  <si>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</si>
  <si>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</si>
  <si>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</si>
  <si>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</si>
  <si>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</si>
  <si>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</si>
  <si>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</si>
  <si>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</si>
  <si>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</si>
  <si>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</si>
  <si>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</si>
  <si>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</si>
  <si>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</si>
  <si>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</si>
  <si>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</si>
  <si>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</si>
  <si>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</si>
  <si>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</si>
  <si>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</si>
  <si>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</si>
  <si>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</si>
  <si>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</si>
  <si>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</si>
  <si>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</si>
  <si>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</si>
  <si>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</si>
  <si>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</si>
  <si>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</si>
  <si>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</si>
  <si>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</si>
  <si>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</si>
  <si>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</si>
  <si>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</si>
  <si>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</si>
  <si>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</si>
  <si>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</si>
  <si>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</si>
  <si>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</si>
  <si>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</si>
  <si>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</si>
  <si>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</si>
  <si>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</si>
  <si>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</si>
  <si>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</si>
  <si>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</si>
  <si>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</si>
  <si>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</si>
  <si>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</si>
  <si>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</si>
  <si>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</si>
  <si>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</si>
  <si>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</si>
  <si>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</si>
  <si>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</si>
  <si>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</si>
  <si>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</si>
  <si>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</si>
  <si>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</si>
  <si>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</si>
  <si>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</si>
  <si>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</si>
  <si>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</si>
  <si>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</si>
  <si>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</si>
  <si>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</si>
  <si>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</si>
  <si>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</si>
  <si>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</si>
  <si>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</si>
  <si>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</si>
  <si>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</si>
  <si>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</si>
  <si>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</si>
  <si>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</si>
  <si>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</si>
  <si>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</si>
  <si>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</si>
  <si>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</si>
  <si>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</si>
  <si>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</si>
  <si>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</si>
  <si>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</si>
  <si>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</si>
  <si>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</si>
  <si>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</si>
  <si>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</si>
  <si>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</si>
  <si>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</si>
  <si>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</si>
  <si>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</si>
  <si>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</si>
  <si>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</si>
  <si>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</si>
  <si>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</si>
  <si>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</si>
  <si>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</si>
  <si>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</si>
  <si>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</si>
  <si>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</si>
  <si>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</si>
  <si>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</si>
  <si>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</si>
  <si>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</si>
  <si>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</si>
  <si>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</si>
  <si>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</si>
  <si>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</si>
  <si>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</si>
  <si>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</si>
  <si>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</si>
  <si>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</si>
  <si>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</si>
  <si>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</si>
  <si>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</si>
  <si>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</si>
  <si>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</si>
  <si>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</si>
  <si>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</si>
  <si>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</si>
  <si>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</si>
  <si>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</si>
  <si>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</si>
  <si>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</si>
  <si>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</si>
  <si>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</si>
  <si>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</si>
  <si>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</si>
  <si>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</si>
  <si>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</si>
  <si>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</si>
  <si>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</si>
  <si>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</si>
  <si>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</si>
  <si>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</si>
  <si>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</si>
  <si>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</si>
  <si>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</si>
  <si>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</si>
  <si>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</si>
  <si>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</si>
  <si>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</si>
  <si>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</si>
  <si>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</si>
  <si>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</si>
  <si>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</si>
  <si>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</si>
  <si>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</si>
  <si>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</si>
  <si>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</si>
  <si>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</si>
  <si>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</si>
  <si>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</si>
  <si>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</si>
  <si>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</si>
  <si>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</si>
  <si>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</si>
  <si>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</si>
  <si>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</si>
  <si>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</si>
  <si>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</si>
  <si>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</si>
  <si>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</si>
  <si>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</si>
  <si>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</si>
  <si>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</si>
  <si>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</si>
  <si>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</si>
  <si>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</si>
  <si>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</si>
  <si>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</si>
  <si>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</si>
  <si>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</si>
  <si>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</si>
  <si>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</si>
  <si>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</si>
  <si>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</si>
  <si>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</si>
  <si>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</si>
  <si>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</si>
  <si>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</si>
  <si>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</si>
  <si>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</si>
  <si>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</si>
  <si>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</si>
  <si>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</si>
  <si>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</si>
  <si>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</si>
  <si>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</si>
  <si>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</si>
  <si>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</si>
  <si>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</si>
  <si>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</si>
  <si>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</si>
  <si>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</si>
  <si>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</si>
  <si>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</si>
  <si>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</si>
  <si>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</si>
  <si>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</si>
  <si>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</si>
  <si>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</si>
  <si>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</si>
  <si>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</si>
  <si>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</si>
  <si>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</si>
  <si>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</si>
  <si>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</si>
  <si>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</si>
  <si>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</si>
  <si>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</si>
  <si>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</si>
  <si>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</si>
  <si>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</si>
  <si>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</si>
  <si>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</si>
  <si>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</si>
  <si>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</si>
  <si>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</si>
  <si>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</si>
  <si>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</si>
  <si>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</si>
  <si>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</si>
  <si>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</si>
  <si>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</si>
  <si>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</si>
  <si>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</si>
  <si>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</si>
  <si>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</si>
  <si>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</si>
  <si>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</si>
  <si>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</si>
  <si>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</si>
  <si>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</si>
  <si>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</si>
  <si>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</si>
  <si>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</si>
  <si>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</si>
  <si>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</si>
  <si>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</si>
  <si>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</si>
  <si>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</si>
  <si>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</si>
  <si>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</si>
  <si>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</si>
  <si>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</si>
  <si>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</si>
  <si>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</si>
  <si>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</si>
  <si>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</si>
  <si>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</si>
  <si>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</si>
  <si>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</si>
  <si>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</si>
  <si>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</si>
  <si>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</si>
  <si>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</si>
  <si>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</si>
  <si>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</si>
  <si>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</si>
  <si>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</si>
  <si>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</si>
  <si>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</si>
  <si>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</si>
  <si>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</si>
  <si>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</si>
  <si>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</si>
  <si>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</si>
  <si>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</si>
  <si>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</si>
  <si>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</si>
  <si>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</si>
  <si>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</si>
  <si>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</si>
  <si>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</si>
  <si>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</si>
  <si>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</si>
  <si>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</si>
  <si>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</si>
  <si>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</si>
  <si>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</si>
  <si>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</si>
  <si>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</si>
  <si>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</si>
  <si>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</si>
  <si>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</si>
  <si>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</si>
  <si>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</si>
  <si>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</si>
  <si>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</si>
  <si>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</si>
  <si>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</si>
  <si>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</si>
  <si>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</si>
  <si>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</si>
  <si>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</si>
  <si>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</si>
  <si>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</si>
  <si>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</si>
  <si>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</si>
  <si>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</si>
  <si>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</si>
  <si>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</si>
  <si>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</si>
  <si>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</si>
  <si>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</si>
  <si>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</si>
  <si>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</si>
  <si>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</si>
  <si>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</si>
  <si>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</si>
  <si>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</si>
  <si>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</si>
  <si>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</si>
  <si>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</si>
  <si>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</si>
  <si>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</si>
  <si>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</si>
  <si>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</si>
  <si>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</si>
  <si>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</si>
  <si>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</si>
  <si>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</si>
  <si>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</si>
  <si>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</si>
  <si>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</si>
  <si>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</si>
  <si>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</si>
  <si>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</si>
  <si>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</si>
  <si>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</si>
  <si>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</si>
  <si>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</si>
  <si>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</si>
  <si>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</si>
  <si>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</si>
  <si>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</si>
  <si>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</si>
  <si>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</si>
  <si>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</si>
  <si>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</si>
  <si>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</si>
  <si>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</si>
  <si>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</si>
  <si>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</si>
  <si>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</si>
  <si>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</si>
  <si>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</si>
  <si>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</si>
  <si>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</si>
  <si>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</si>
  <si>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</si>
  <si>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</si>
  <si>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</si>
  <si>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</si>
  <si>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</si>
  <si>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</si>
  <si>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</si>
  <si>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</si>
  <si>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</si>
  <si>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</si>
  <si>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</si>
  <si>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</si>
  <si>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</si>
  <si>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</si>
  <si>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</si>
  <si>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</si>
  <si>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</si>
  <si>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</si>
  <si>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</si>
  <si>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</si>
  <si>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</si>
  <si>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</si>
  <si>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</si>
  <si>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</si>
  <si>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</si>
  <si>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</si>
  <si>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</si>
  <si>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</si>
  <si>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</si>
  <si>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</si>
  <si>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</si>
  <si>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</si>
  <si>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</si>
  <si>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</si>
  <si>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</si>
  <si>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</si>
  <si>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</si>
  <si>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</si>
  <si>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</si>
  <si>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</si>
  <si>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</si>
  <si>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</si>
  <si>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</si>
  <si>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</si>
  <si>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</si>
  <si>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</si>
  <si>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</si>
  <si>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</si>
  <si>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</si>
  <si>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</si>
  <si>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</si>
  <si>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</si>
  <si>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</si>
  <si>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</si>
  <si>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</si>
  <si>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</si>
  <si>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</si>
  <si>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</si>
  <si>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</si>
  <si>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</si>
  <si>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</si>
  <si>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</si>
  <si>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</si>
  <si>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</si>
  <si>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</si>
  <si>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</si>
  <si>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</si>
  <si>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</si>
  <si>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</si>
  <si>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</si>
  <si>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</si>
  <si>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</si>
  <si>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</si>
  <si>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</si>
  <si>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</si>
  <si>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</si>
  <si>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</si>
  <si>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</si>
  <si>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</si>
  <si>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</si>
  <si>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</si>
  <si>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</si>
  <si>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</si>
  <si>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</si>
  <si>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</si>
  <si>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</si>
  <si>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</si>
  <si>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</si>
  <si>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</si>
  <si>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</si>
  <si>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</si>
  <si>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</si>
  <si>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</si>
  <si>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</si>
  <si>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</si>
  <si>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</si>
  <si>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</si>
  <si>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</si>
  <si>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</si>
  <si>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</si>
  <si>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</si>
  <si>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</si>
  <si>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</si>
  <si>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</si>
  <si>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</si>
  <si>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</si>
  <si>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</si>
  <si>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</si>
  <si>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</si>
  <si>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</si>
  <si>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</si>
  <si>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</si>
  <si>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</si>
  <si>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</si>
  <si>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</si>
  <si>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</si>
  <si>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</si>
  <si>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</si>
  <si>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</si>
  <si>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</si>
  <si>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</si>
  <si>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</si>
  <si>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</si>
  <si>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</si>
  <si>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</si>
  <si>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</si>
  <si>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</si>
  <si>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</si>
  <si>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</si>
  <si>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</si>
  <si>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</si>
  <si>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</si>
  <si>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</si>
  <si>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</si>
  <si>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</si>
  <si>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</si>
  <si>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</si>
  <si>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</si>
  <si>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</si>
  <si>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</si>
  <si>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</si>
  <si>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</si>
  <si>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</si>
  <si>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</si>
  <si>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</si>
  <si>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</si>
  <si>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</si>
  <si>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</si>
  <si>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</si>
  <si>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</si>
  <si>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</si>
  <si>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</si>
  <si>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</si>
  <si>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</si>
  <si>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</si>
  <si>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</si>
  <si>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</si>
  <si>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</si>
  <si>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</si>
  <si>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</si>
  <si>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</si>
  <si>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</si>
  <si>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</si>
  <si>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</si>
  <si>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</si>
  <si>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</si>
  <si>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</si>
  <si>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</si>
  <si>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</si>
  <si>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</si>
  <si>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</si>
  <si>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</si>
  <si>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</si>
  <si>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</si>
  <si>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</si>
  <si>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</si>
  <si>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</si>
  <si>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</si>
  <si>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</si>
  <si>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</si>
  <si>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</si>
  <si>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</si>
  <si>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</si>
  <si>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</si>
  <si>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</si>
  <si>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</si>
  <si>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</si>
  <si>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</si>
  <si>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</si>
  <si>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</si>
  <si>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</si>
  <si>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</si>
  <si>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</si>
  <si>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</si>
  <si>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</si>
  <si>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</si>
  <si>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</si>
  <si>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</si>
  <si>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</si>
  <si>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</si>
  <si>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</si>
  <si>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</si>
  <si>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</si>
  <si>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</si>
  <si>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</si>
  <si>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</si>
  <si>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</si>
  <si>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</si>
  <si>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</si>
  <si>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</si>
  <si>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</si>
  <si>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</si>
  <si>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</si>
  <si>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</si>
  <si>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</si>
  <si>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</si>
  <si>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</si>
  <si>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</si>
  <si>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</si>
  <si>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</si>
  <si>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</si>
  <si>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</si>
  <si>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</si>
  <si>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</si>
  <si>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</si>
  <si>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</si>
  <si>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</si>
  <si>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</si>
  <si>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</si>
  <si>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</si>
  <si>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</si>
  <si>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</si>
  <si>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</si>
  <si>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</si>
  <si>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</si>
  <si>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</si>
  <si>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</si>
  <si>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</si>
  <si>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</si>
  <si>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</si>
  <si>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</si>
  <si>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</si>
  <si>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</si>
  <si>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</si>
  <si>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</si>
  <si>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</si>
  <si>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</si>
  <si>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</si>
  <si>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</si>
  <si>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</si>
  <si>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</si>
  <si>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</si>
  <si>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</si>
  <si>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</si>
  <si>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</si>
  <si>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</si>
  <si>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</si>
  <si>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</si>
  <si>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</si>
  <si>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</si>
  <si>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</si>
  <si>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</si>
  <si>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</si>
  <si>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</si>
  <si>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</si>
  <si>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</si>
  <si>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</si>
  <si>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</si>
  <si>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</si>
  <si>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</si>
  <si>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</si>
  <si>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</si>
  <si>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</si>
  <si>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</si>
  <si>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</si>
  <si>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</si>
  <si>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</si>
  <si>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</si>
  <si>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</si>
  <si>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</si>
  <si>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</si>
  <si>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</si>
  <si>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</si>
  <si>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</si>
  <si>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</si>
  <si>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</si>
  <si>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</si>
  <si>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</si>
  <si>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</si>
  <si>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</si>
  <si>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</si>
  <si>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</si>
  <si>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</si>
  <si>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</si>
  <si>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</si>
  <si>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</si>
  <si>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</si>
  <si>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</si>
  <si>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</si>
  <si>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</si>
  <si>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</si>
  <si>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</si>
  <si>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</si>
  <si>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</si>
  <si>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</si>
  <si>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</si>
  <si>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</si>
  <si>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</si>
  <si>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</si>
  <si>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</si>
  <si>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</si>
  <si>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</si>
  <si>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</si>
  <si>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</si>
  <si>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</si>
  <si>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</si>
  <si>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</si>
  <si>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</si>
  <si>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</si>
  <si>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</si>
  <si>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</si>
  <si>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</si>
  <si>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</si>
  <si>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</si>
  <si>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</si>
  <si>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</si>
  <si>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</si>
  <si>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</si>
  <si>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</si>
  <si>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</si>
  <si>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</si>
  <si>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</si>
  <si>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</si>
  <si>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</si>
  <si>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</si>
  <si>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</si>
  <si>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</si>
  <si>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</si>
  <si>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</si>
  <si>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</si>
  <si>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</si>
  <si>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</si>
  <si>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</si>
  <si>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</si>
  <si>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</si>
  <si>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</si>
  <si>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</si>
  <si>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</si>
  <si>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</si>
  <si>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</si>
  <si>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</si>
  <si>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</si>
  <si>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</si>
  <si>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</si>
  <si>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</si>
  <si>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</si>
  <si>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</si>
  <si>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</si>
  <si>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</si>
  <si>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</si>
  <si>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</si>
  <si>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</si>
  <si>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</si>
  <si>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</si>
  <si>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</si>
  <si>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</si>
  <si>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</si>
  <si>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</si>
  <si>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</si>
  <si>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</si>
  <si>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</si>
  <si>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</si>
  <si>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</si>
  <si>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</si>
  <si>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</si>
  <si>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</si>
  <si>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</si>
  <si>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</si>
  <si>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</si>
  <si>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</si>
  <si>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</si>
  <si>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</si>
  <si>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</si>
  <si>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</si>
  <si>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</si>
  <si>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</si>
  <si>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</si>
  <si>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</si>
  <si>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</si>
  <si>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</si>
  <si>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</si>
  <si>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</si>
  <si>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</si>
  <si>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</si>
  <si>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</si>
  <si>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</si>
  <si>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</si>
  <si>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</si>
  <si>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</si>
  <si>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</si>
  <si>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</si>
  <si>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</si>
  <si>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</si>
  <si>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</si>
  <si>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</si>
  <si>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</si>
  <si>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</si>
  <si>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</si>
  <si>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</si>
  <si>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</si>
  <si>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</si>
  <si>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</si>
  <si>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</si>
  <si>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</si>
  <si>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</si>
  <si>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</si>
  <si>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</si>
  <si>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</si>
  <si>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</si>
  <si>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</si>
  <si>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</si>
  <si>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</si>
  <si>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</si>
  <si>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</si>
  <si>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</si>
  <si>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</si>
  <si>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</si>
  <si>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</si>
  <si>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</si>
  <si>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</si>
  <si>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</si>
  <si>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</si>
  <si>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</si>
  <si>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</si>
  <si>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</si>
  <si>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</si>
  <si>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</si>
  <si>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</si>
  <si>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</si>
  <si>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</si>
  <si>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</si>
  <si>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</si>
  <si>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</si>
  <si>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</si>
  <si>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</si>
  <si>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</si>
  <si>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</si>
  <si>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</si>
  <si>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</si>
  <si>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</si>
  <si>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</si>
  <si>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</si>
  <si>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</si>
  <si>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</si>
  <si>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</si>
  <si>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</si>
  <si>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</si>
  <si>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</si>
  <si>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</si>
  <si>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</si>
  <si>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</si>
  <si>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</si>
  <si>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</si>
  <si>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</si>
  <si>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</si>
  <si>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</si>
  <si>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</si>
  <si>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</si>
  <si>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</si>
  <si>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</si>
  <si>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</si>
  <si>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</si>
  <si>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</si>
  <si>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</si>
  <si>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</si>
  <si>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</si>
  <si>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</si>
  <si>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</si>
  <si>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</si>
  <si>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</si>
  <si>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</si>
  <si>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</si>
  <si>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</si>
  <si>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</si>
  <si>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</si>
  <si>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</si>
  <si>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</si>
  <si>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</si>
  <si>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</si>
  <si>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</si>
  <si>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</si>
  <si>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</si>
  <si>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</si>
  <si>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</si>
  <si>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</si>
  <si>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</si>
  <si>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</si>
  <si>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</si>
  <si>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</si>
  <si>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</si>
  <si>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</si>
  <si>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</si>
  <si>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</si>
  <si>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</si>
  <si>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</si>
  <si>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</si>
  <si>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</si>
  <si>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</si>
  <si>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</si>
  <si>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</si>
  <si>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</si>
  <si>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</si>
  <si>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</si>
  <si>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</si>
  <si>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</si>
  <si>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</si>
  <si>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</si>
  <si>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</si>
  <si>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</si>
  <si>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</si>
  <si>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</si>
  <si>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</si>
  <si>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</si>
  <si>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</si>
  <si>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</si>
  <si>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</si>
  <si>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</si>
  <si>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</si>
  <si>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</si>
  <si>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</si>
  <si>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</si>
  <si>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</si>
  <si>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</si>
  <si>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</si>
  <si>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</si>
  <si>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</si>
  <si>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</si>
  <si>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</si>
  <si>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</si>
  <si>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</si>
  <si>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</si>
  <si>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</si>
  <si>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</si>
  <si>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</si>
  <si>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</si>
  <si>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</si>
  <si>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</si>
  <si>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</si>
  <si>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</si>
  <si>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</si>
  <si>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</si>
  <si>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</si>
  <si>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</si>
  <si>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</si>
  <si>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</si>
  <si>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</si>
  <si>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</si>
  <si>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</si>
  <si>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</si>
  <si>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</si>
  <si>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</si>
  <si>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</si>
  <si>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</si>
  <si>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</si>
  <si>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</si>
  <si>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</si>
  <si>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</si>
  <si>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</si>
  <si>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</si>
  <si>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</si>
  <si>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</si>
  <si>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</si>
  <si>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</si>
  <si>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</si>
  <si>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</si>
  <si>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</si>
  <si>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</si>
  <si>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</si>
  <si>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</si>
  <si>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</si>
  <si>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</si>
  <si>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</si>
  <si>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</si>
  <si>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</si>
  <si>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</si>
  <si>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</si>
  <si>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</si>
  <si>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</si>
  <si>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</si>
  <si>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</si>
  <si>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</si>
  <si>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</si>
  <si>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</si>
  <si>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</si>
  <si>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</si>
  <si>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</si>
  <si>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</si>
  <si>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</si>
  <si>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</si>
  <si>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</si>
  <si>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</si>
  <si>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</si>
  <si>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</si>
  <si>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</si>
  <si>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</si>
  <si>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</si>
  <si>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</si>
  <si>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</si>
  <si>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</si>
  <si>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</si>
  <si>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</si>
  <si>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</si>
  <si>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</si>
  <si>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</si>
  <si>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</si>
  <si>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</si>
  <si>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</si>
  <si>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</si>
  <si>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</si>
  <si>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</si>
  <si>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</si>
  <si>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</si>
  <si>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</si>
  <si>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</si>
  <si>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</si>
  <si>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</si>
  <si>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</si>
  <si>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</si>
  <si>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</si>
  <si>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</si>
  <si>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</si>
  <si>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</si>
  <si>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</si>
  <si>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</si>
  <si>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</si>
  <si>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</si>
  <si>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</si>
  <si>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</si>
  <si>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</si>
  <si>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</si>
  <si>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</si>
  <si>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</si>
  <si>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</si>
  <si>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</si>
  <si>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</si>
  <si>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</si>
  <si>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</si>
  <si>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</si>
  <si>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</si>
  <si>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</si>
  <si>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</si>
  <si>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</si>
  <si>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</si>
  <si>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</si>
  <si>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</si>
  <si>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</si>
  <si>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</si>
  <si>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</si>
  <si>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</si>
  <si>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</si>
  <si>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</si>
  <si>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</si>
  <si>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</si>
  <si>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</si>
  <si>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</si>
  <si>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</si>
  <si>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</si>
  <si>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</si>
  <si>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</si>
  <si>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</si>
  <si>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</si>
  <si>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</si>
  <si>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</si>
  <si>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</si>
  <si>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</si>
  <si>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</si>
  <si>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</si>
  <si>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</si>
  <si>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</si>
  <si>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</si>
  <si>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</si>
  <si>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</si>
  <si>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</si>
  <si>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</si>
  <si>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</si>
  <si>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</si>
  <si>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</si>
  <si>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</si>
  <si>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</si>
  <si>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</si>
  <si>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</si>
  <si>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</si>
  <si>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</si>
  <si>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</si>
  <si>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</si>
  <si>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</si>
  <si>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</si>
  <si>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</si>
  <si>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</si>
  <si>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</si>
  <si>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</si>
  <si>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</si>
  <si>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</si>
  <si>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</si>
  <si>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</si>
  <si>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</si>
  <si>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</si>
  <si>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</si>
  <si>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</si>
  <si>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</si>
  <si>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</si>
  <si>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</si>
  <si>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</si>
  <si>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</si>
  <si>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</si>
  <si>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</si>
  <si>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</si>
  <si>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</si>
  <si>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</si>
  <si>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</si>
  <si>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</si>
  <si>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</si>
  <si>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</si>
  <si>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</si>
  <si>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</si>
  <si>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</si>
  <si>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</si>
  <si>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</si>
  <si>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</si>
  <si>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</si>
  <si>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</si>
  <si>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</si>
  <si>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</si>
  <si>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</si>
  <si>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</si>
  <si>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</si>
  <si>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</si>
  <si>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</si>
  <si>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</si>
  <si>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</si>
  <si>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</si>
  <si>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</si>
  <si>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</si>
  <si>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</si>
  <si>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</si>
  <si>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</si>
  <si>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</si>
  <si>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</si>
  <si>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</si>
  <si>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</si>
  <si>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</si>
  <si>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</si>
  <si>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</si>
  <si>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</si>
  <si>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</si>
  <si>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</si>
  <si>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</si>
  <si>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</si>
  <si>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</si>
  <si>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</si>
  <si>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</si>
  <si>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</si>
  <si>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</si>
  <si>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</si>
  <si>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</si>
  <si>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</si>
  <si>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</si>
  <si>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</si>
  <si>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</si>
  <si>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</si>
  <si>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</si>
  <si>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</si>
  <si>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</si>
  <si>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</si>
  <si>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</si>
  <si>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</si>
  <si>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</si>
  <si>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</si>
  <si>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</si>
  <si>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</si>
  <si>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</si>
  <si>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</si>
  <si>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</si>
  <si>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</si>
  <si>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</si>
  <si>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</si>
  <si>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</si>
  <si>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</si>
  <si>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</si>
  <si>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</si>
  <si>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</si>
  <si>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</si>
  <si>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</si>
  <si>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</si>
  <si>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</si>
  <si>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</si>
  <si>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</si>
  <si>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</si>
  <si>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</si>
  <si>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</si>
  <si>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</si>
  <si>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</si>
  <si>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</si>
  <si>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</si>
  <si>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</si>
  <si>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</si>
  <si>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</si>
  <si>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</si>
  <si>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</si>
  <si>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</si>
  <si>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</si>
  <si>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</si>
  <si>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</si>
  <si>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</si>
  <si>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</si>
  <si>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</si>
  <si>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</si>
  <si>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</si>
  <si>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</si>
  <si>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</si>
  <si>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</si>
  <si>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</si>
  <si>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</si>
  <si>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</si>
  <si>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</si>
  <si>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</si>
  <si>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</si>
  <si>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</si>
  <si>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</si>
  <si>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</si>
  <si>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</si>
  <si>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</si>
  <si>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</si>
  <si>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</si>
  <si>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</si>
  <si>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</si>
  <si>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</si>
  <si>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</si>
  <si>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</si>
  <si>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</si>
  <si>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</si>
  <si>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</si>
  <si>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</si>
  <si>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</si>
  <si>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</si>
  <si>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</si>
  <si>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</si>
  <si>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</si>
  <si>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</si>
  <si>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</si>
  <si>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</si>
  <si>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</si>
  <si>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</si>
  <si>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</si>
  <si>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</si>
  <si>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</si>
  <si>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</si>
  <si>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</si>
  <si>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</si>
  <si>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</si>
  <si>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</si>
  <si>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</si>
  <si>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</si>
  <si>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</si>
  <si>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</si>
  <si>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</si>
  <si>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</si>
  <si>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</si>
  <si>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</si>
  <si>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</si>
  <si>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</si>
  <si>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</si>
  <si>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</si>
  <si>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</si>
  <si>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</si>
  <si>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</si>
  <si>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</si>
  <si>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</si>
  <si>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</si>
  <si>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</si>
  <si>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</si>
  <si>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</si>
  <si>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</si>
  <si>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</si>
  <si>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</si>
  <si>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</si>
  <si>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</si>
  <si>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</si>
  <si>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</si>
  <si>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</si>
  <si>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</si>
  <si>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</si>
  <si>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</si>
  <si>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</si>
  <si>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</si>
  <si>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</si>
  <si>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</si>
  <si>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</si>
  <si>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</si>
  <si>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</si>
  <si>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</si>
  <si>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</si>
  <si>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</si>
  <si>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</si>
  <si>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</si>
  <si>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</si>
  <si>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</si>
  <si>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</si>
  <si>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</si>
  <si>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</si>
  <si>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</si>
  <si>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</si>
  <si>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</si>
  <si>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</si>
  <si>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</si>
  <si>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</si>
  <si>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</si>
  <si>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</si>
  <si>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</si>
  <si>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</si>
  <si>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</si>
  <si>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</si>
  <si>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</si>
  <si>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</si>
  <si>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</si>
  <si>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</si>
  <si>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</si>
  <si>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</si>
  <si>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</si>
  <si>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</si>
  <si>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</si>
  <si>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</si>
  <si>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</si>
  <si>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</si>
  <si>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</si>
  <si>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</si>
  <si>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</si>
  <si>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</si>
  <si>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</si>
  <si>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</si>
  <si>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</si>
  <si>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</si>
  <si>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</si>
  <si>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</si>
  <si>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</si>
  <si>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</si>
  <si>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</si>
  <si>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</si>
  <si>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</si>
  <si>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</si>
  <si>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</si>
  <si>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</si>
  <si>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</si>
  <si>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</si>
  <si>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</si>
  <si>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</si>
  <si>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</si>
  <si>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</si>
  <si>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</si>
  <si>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</si>
  <si>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</si>
  <si>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</si>
  <si>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</si>
  <si>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</si>
  <si>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</si>
  <si>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</si>
  <si>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</si>
  <si>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</si>
  <si>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</si>
  <si>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</si>
  <si>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</si>
  <si>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</si>
  <si>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</si>
  <si>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</si>
  <si>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</si>
  <si>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</si>
  <si>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</si>
  <si>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</si>
  <si>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</si>
  <si>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</si>
  <si>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</si>
  <si>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</si>
  <si>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</si>
  <si>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</si>
  <si>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</si>
  <si>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</si>
  <si>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</si>
  <si>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</si>
  <si>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</si>
  <si>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</si>
  <si>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</si>
  <si>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</si>
  <si>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</si>
  <si>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</si>
  <si>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</si>
  <si>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</si>
  <si>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</si>
  <si>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</si>
  <si>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</si>
  <si>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</si>
  <si>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</si>
  <si>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</si>
  <si>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</si>
  <si>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</si>
  <si>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</si>
  <si>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</si>
  <si>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</si>
  <si>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</si>
  <si>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</si>
  <si>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</si>
  <si>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</si>
  <si>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</si>
  <si>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</si>
  <si>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</si>
  <si>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</si>
  <si>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</si>
  <si>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</si>
  <si>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</si>
  <si>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</si>
  <si>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</si>
  <si>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</si>
  <si>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</si>
  <si>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</si>
  <si>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</si>
  <si>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</si>
  <si>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</si>
  <si>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</si>
  <si>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</si>
  <si>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</si>
  <si>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</si>
  <si>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</si>
  <si>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</si>
  <si>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</si>
  <si>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</si>
  <si>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</si>
  <si>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</si>
  <si>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</si>
  <si>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</si>
  <si>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</si>
  <si>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</si>
  <si>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</si>
  <si>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</si>
  <si>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</si>
  <si>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</si>
  <si>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</si>
  <si>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</si>
  <si>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</si>
  <si>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</si>
  <si>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</si>
  <si>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</si>
  <si>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</si>
  <si>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</si>
  <si>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</si>
  <si>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</si>
  <si>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</si>
  <si>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</si>
  <si>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</si>
  <si>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</si>
  <si>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</si>
  <si>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</si>
  <si>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</si>
  <si>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</si>
  <si>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</si>
  <si>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</si>
  <si>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</si>
  <si>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</si>
  <si>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</si>
  <si>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</si>
  <si>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</si>
  <si>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</si>
  <si>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</si>
  <si>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</si>
  <si>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</si>
  <si>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</si>
  <si>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</si>
  <si>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</si>
  <si>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</si>
  <si>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</si>
  <si>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</si>
  <si>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</si>
  <si>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</si>
  <si>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</si>
  <si>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</si>
  <si>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</si>
  <si>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</si>
  <si>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</si>
  <si>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</si>
  <si>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</si>
  <si>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</si>
  <si>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</si>
  <si>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</si>
  <si>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</si>
  <si>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</si>
  <si>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</si>
  <si>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</si>
  <si>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</si>
  <si>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</si>
  <si>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</si>
  <si>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</si>
  <si>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</si>
  <si>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</si>
  <si>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</si>
  <si>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</si>
  <si>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</si>
  <si>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</si>
  <si>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</si>
  <si>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</si>
  <si>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</si>
  <si>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</si>
  <si>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</si>
  <si>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</si>
  <si>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</si>
  <si>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</si>
  <si>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</si>
  <si>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</si>
  <si>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</si>
  <si>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</si>
  <si>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</si>
  <si>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</si>
  <si>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</si>
  <si>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</si>
  <si>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</si>
  <si>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</si>
  <si>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</si>
  <si>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</si>
  <si>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</si>
  <si>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</si>
  <si>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</si>
  <si>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</si>
  <si>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</si>
  <si>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</si>
  <si>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</si>
  <si>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</si>
  <si>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</si>
  <si>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</si>
  <si>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</si>
  <si>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</si>
  <si>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</si>
  <si>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</si>
  <si>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</si>
  <si>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</si>
  <si>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</si>
  <si>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</si>
  <si>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</si>
  <si>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</si>
  <si>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</si>
  <si>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</si>
  <si>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</si>
  <si>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</si>
  <si>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</si>
  <si>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</si>
  <si>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</si>
  <si>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</si>
  <si>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</si>
  <si>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</si>
  <si>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</si>
  <si>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</si>
  <si>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</si>
  <si>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</si>
  <si>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</si>
  <si>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</si>
  <si>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</si>
  <si>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</si>
  <si>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</si>
  <si>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</si>
  <si>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</si>
  <si>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</si>
  <si>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</si>
  <si>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</si>
  <si>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</si>
  <si>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</si>
  <si>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</si>
  <si>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</si>
  <si>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</si>
  <si>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</si>
  <si>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</si>
  <si>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</si>
  <si>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</si>
  <si>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</si>
  <si>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</si>
  <si>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</si>
  <si>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</si>
  <si>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</si>
  <si>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</si>
  <si>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</si>
  <si>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</si>
  <si>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</si>
  <si>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</si>
  <si>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</si>
  <si>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</si>
  <si>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</si>
  <si>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</si>
  <si>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</si>
  <si>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</si>
  <si>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</si>
  <si>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</si>
  <si>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</si>
  <si>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</si>
  <si>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</si>
  <si>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</si>
  <si>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</si>
  <si>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</si>
  <si>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</si>
  <si>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</si>
  <si>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</si>
  <si>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</si>
  <si>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</si>
  <si>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</si>
  <si>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</si>
  <si>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</si>
  <si>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</si>
  <si>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</si>
  <si>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</si>
  <si>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</si>
  <si>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</si>
  <si>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</si>
  <si>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</si>
  <si>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</si>
  <si>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</si>
  <si>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</si>
  <si>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</si>
  <si>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</si>
  <si>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</si>
  <si>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</si>
  <si>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</si>
  <si>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</si>
  <si>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</si>
  <si>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</si>
  <si>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</si>
  <si>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</si>
  <si>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</si>
  <si>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</si>
  <si>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</si>
  <si>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</si>
  <si>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</si>
  <si>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</si>
  <si>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</si>
  <si>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</si>
  <si>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</si>
  <si>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</si>
  <si>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</si>
  <si>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</si>
  <si>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</si>
  <si>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</si>
  <si>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</si>
  <si>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</si>
  <si>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</si>
  <si>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</si>
  <si>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</si>
  <si>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</si>
  <si>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</si>
  <si>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</si>
  <si>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</si>
  <si>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</si>
  <si>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</si>
  <si>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</si>
  <si>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</si>
  <si>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</si>
  <si>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</si>
  <si>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</si>
  <si>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</si>
  <si>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</si>
  <si>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</si>
  <si>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</si>
  <si>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</si>
  <si>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</si>
  <si>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</si>
  <si>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</si>
  <si>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</si>
  <si>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</si>
  <si>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</si>
  <si>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</si>
  <si>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</si>
  <si>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</si>
  <si>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</si>
  <si>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</si>
  <si>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</si>
  <si>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</si>
  <si>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</si>
  <si>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</si>
  <si>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</si>
  <si>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</si>
  <si>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</si>
  <si>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</si>
  <si>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</si>
  <si>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</si>
  <si>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</si>
  <si>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</si>
  <si>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</si>
  <si>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</si>
  <si>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</si>
  <si>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</si>
  <si>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</si>
  <si>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</si>
  <si>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</si>
  <si>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</si>
  <si>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</si>
  <si>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</si>
  <si>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</si>
  <si>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</si>
  <si>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</si>
  <si>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</si>
  <si>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</si>
  <si>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</si>
  <si>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</si>
  <si>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</si>
  <si>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</si>
  <si>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</si>
  <si>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</si>
  <si>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</si>
  <si>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</si>
  <si>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</si>
  <si>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</si>
  <si>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</si>
  <si>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</si>
  <si>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</si>
  <si>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</si>
  <si>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</si>
  <si>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</si>
  <si>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</si>
  <si>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</si>
  <si>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</si>
  <si>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</si>
  <si>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</si>
  <si>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</si>
  <si>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</si>
  <si>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</si>
  <si>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</si>
  <si>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</si>
  <si>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</si>
  <si>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</si>
  <si>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</si>
  <si>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</si>
  <si>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</si>
  <si>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</si>
  <si>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</si>
  <si>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</si>
  <si>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</si>
  <si>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</si>
  <si>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</si>
  <si>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</si>
  <si>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</si>
  <si>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</si>
  <si>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</si>
  <si>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</si>
  <si>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</si>
  <si>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</si>
  <si>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</si>
  <si>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</si>
  <si>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</si>
  <si>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</si>
  <si>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</si>
  <si>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</si>
  <si>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</si>
  <si>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</si>
  <si>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</si>
  <si>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</si>
  <si>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</si>
  <si>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</si>
  <si>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</si>
  <si>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</si>
  <si>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</si>
  <si>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</si>
  <si>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</si>
  <si>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</si>
  <si>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</si>
  <si>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</si>
  <si>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</si>
  <si>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</si>
  <si>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</si>
  <si>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</si>
  <si>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</si>
  <si>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</si>
  <si>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</si>
  <si>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</si>
  <si>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</si>
  <si>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</si>
  <si>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</si>
  <si>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</si>
  <si>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</si>
  <si>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</si>
  <si>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</si>
  <si>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</si>
  <si>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</si>
  <si>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</si>
  <si>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</si>
  <si>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</si>
  <si>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</si>
  <si>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</si>
  <si>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</si>
  <si>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</si>
  <si>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</si>
  <si>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</si>
  <si>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</si>
  <si>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</si>
  <si>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</si>
  <si>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</si>
  <si>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</si>
  <si>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</si>
  <si>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</si>
  <si>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</si>
  <si>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</si>
  <si>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</si>
  <si>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</si>
  <si>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</si>
  <si>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</si>
  <si>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</si>
  <si>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</si>
  <si>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</si>
  <si>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</si>
  <si>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</si>
  <si>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</si>
  <si>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</si>
  <si>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</si>
  <si>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</si>
  <si>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</si>
  <si>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</si>
  <si>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</si>
  <si>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</si>
  <si>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</si>
  <si>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</si>
  <si>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</si>
  <si>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</si>
  <si>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</si>
  <si>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</si>
  <si>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</si>
  <si>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</si>
  <si>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</si>
  <si>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</si>
  <si>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</si>
  <si>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</si>
  <si>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</si>
  <si>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</si>
  <si>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</si>
  <si>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</si>
  <si>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</si>
  <si>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</si>
  <si>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</si>
  <si>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</si>
  <si>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</si>
  <si>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</si>
  <si>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</si>
  <si>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</si>
  <si>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</si>
  <si>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</si>
  <si>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</si>
  <si>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</si>
  <si>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</si>
  <si>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</si>
  <si>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</si>
  <si>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</si>
  <si>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</si>
  <si>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</si>
  <si>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</si>
  <si>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</si>
  <si>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</si>
  <si>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</si>
  <si>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</si>
  <si>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</si>
  <si>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</si>
  <si>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</si>
  <si>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</si>
  <si>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</si>
  <si>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</si>
  <si>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</si>
  <si>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</si>
  <si>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</si>
  <si>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</si>
  <si>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</si>
  <si>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</si>
  <si>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</si>
  <si>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</si>
  <si>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</si>
  <si>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</si>
  <si>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</si>
  <si>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</si>
  <si>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</si>
  <si>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</si>
  <si>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</si>
  <si>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</si>
  <si>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</si>
  <si>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</si>
  <si>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</si>
  <si>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</si>
  <si>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</si>
  <si>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</si>
  <si>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</si>
  <si>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</si>
  <si>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</si>
  <si>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</si>
  <si>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</si>
  <si>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</si>
  <si>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</si>
  <si>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</si>
  <si>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</si>
  <si>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</si>
  <si>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</si>
  <si>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</si>
  <si>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</si>
  <si>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</si>
  <si>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</si>
  <si>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</si>
  <si>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</si>
  <si>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</si>
  <si>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</si>
  <si>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</si>
  <si>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</si>
  <si>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</si>
  <si>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</si>
  <si>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</si>
  <si>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</si>
  <si>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</si>
  <si>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</si>
  <si>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</si>
  <si>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</si>
  <si>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</si>
  <si>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</si>
  <si>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</si>
  <si>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</si>
  <si>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</si>
  <si>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</si>
  <si>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</si>
  <si>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</si>
  <si>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</si>
  <si>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</si>
  <si>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</si>
  <si>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</si>
  <si>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</si>
  <si>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</si>
  <si>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</si>
  <si>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</si>
  <si>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</si>
  <si>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</si>
  <si>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</si>
  <si>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</si>
  <si>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</si>
  <si>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</si>
  <si>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</si>
  <si>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</si>
  <si>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</si>
  <si>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</si>
  <si>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</si>
  <si>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</si>
  <si>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</si>
  <si>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</si>
  <si>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</si>
  <si>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</si>
  <si>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</si>
  <si>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</si>
  <si>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</si>
  <si>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</si>
  <si>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</si>
  <si>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</si>
  <si>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</si>
  <si>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</si>
  <si>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</si>
  <si>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</si>
  <si>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</si>
  <si>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</si>
  <si>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</si>
  <si>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</si>
  <si>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</si>
  <si>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</si>
  <si>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</si>
  <si>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</si>
  <si>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</si>
  <si>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</si>
  <si>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</si>
  <si>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</si>
  <si>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</si>
  <si>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</si>
  <si>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</si>
  <si>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</si>
  <si>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</si>
  <si>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</si>
  <si>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</si>
  <si>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</si>
  <si>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</si>
  <si>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</si>
  <si>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</si>
  <si>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</si>
  <si>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</si>
  <si>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</si>
  <si>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</si>
  <si>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</si>
  <si>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</si>
  <si>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</si>
  <si>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</si>
  <si>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</si>
  <si>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</si>
  <si>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</si>
  <si>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</si>
  <si>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</si>
  <si>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</si>
  <si>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</si>
  <si>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</si>
  <si>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</si>
  <si>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</si>
  <si>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</si>
  <si>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</si>
  <si>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</si>
  <si>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</si>
  <si>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</si>
  <si>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</si>
  <si>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</si>
  <si>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</si>
  <si>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</si>
  <si>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</si>
  <si>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</si>
  <si>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</si>
  <si>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</si>
  <si>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</si>
  <si>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</si>
  <si>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</si>
  <si>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</si>
  <si>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</si>
  <si>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</si>
  <si>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</si>
  <si>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</si>
  <si>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</si>
  <si>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</si>
  <si>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</si>
  <si>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</si>
  <si>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</si>
  <si>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</si>
  <si>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</si>
  <si>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</si>
  <si>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</si>
  <si>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</si>
  <si>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</si>
  <si>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</si>
  <si>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</si>
  <si>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</si>
  <si>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</si>
  <si>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</si>
  <si>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</si>
  <si>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</si>
  <si>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</si>
  <si>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</si>
  <si>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</si>
  <si>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</si>
  <si>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</si>
  <si>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</si>
  <si>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</si>
  <si>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</si>
  <si>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</si>
  <si>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</si>
  <si>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</si>
  <si>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</si>
  <si>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</si>
  <si>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</si>
  <si>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</si>
  <si>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</si>
  <si>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</si>
  <si>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</si>
  <si>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</si>
  <si>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</si>
  <si>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</si>
  <si>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</si>
  <si>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</si>
  <si>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</si>
  <si>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</si>
  <si>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</si>
  <si>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</si>
  <si>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</si>
  <si>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</si>
  <si>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</si>
  <si>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</si>
  <si>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</si>
  <si>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</si>
  <si>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</si>
  <si>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</si>
  <si>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</si>
  <si>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</si>
  <si>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</si>
  <si>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</si>
  <si>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</si>
  <si>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</si>
  <si>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</si>
  <si>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</si>
  <si>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</si>
  <si>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</si>
  <si>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</si>
  <si>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</si>
  <si>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</si>
  <si>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</si>
  <si>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</si>
  <si>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</si>
  <si>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</si>
  <si>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</si>
  <si>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</si>
  <si>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</si>
  <si>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</si>
  <si>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</si>
  <si>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</si>
  <si>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</si>
  <si>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</si>
  <si>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</si>
  <si>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</si>
  <si>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</si>
  <si>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</si>
  <si>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</si>
  <si>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</si>
  <si>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</si>
  <si>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</si>
  <si>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</si>
  <si>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</si>
  <si>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</si>
  <si>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</si>
  <si>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</si>
  <si>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</si>
  <si>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</si>
  <si>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</si>
  <si>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</si>
  <si>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</si>
  <si>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</si>
  <si>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</si>
  <si>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</si>
  <si>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</si>
  <si>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</si>
  <si>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</si>
  <si>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</si>
  <si>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</si>
  <si>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</si>
  <si>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</si>
  <si>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</si>
  <si>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</si>
  <si>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</si>
  <si>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</si>
  <si>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</si>
  <si>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</si>
  <si>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</si>
  <si>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</si>
  <si>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</si>
  <si>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</si>
  <si>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</si>
  <si>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</si>
  <si>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</si>
  <si>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</si>
  <si>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</si>
  <si>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</si>
  <si>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</si>
  <si>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</si>
  <si>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</si>
  <si>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</si>
  <si>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</si>
  <si>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</si>
  <si>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</si>
  <si>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</si>
  <si>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</si>
  <si>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</si>
  <si>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</si>
  <si>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</si>
  <si>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</si>
  <si>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</si>
  <si>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</si>
  <si>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</si>
  <si>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</si>
  <si>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</si>
  <si>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</si>
  <si>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</si>
  <si>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</si>
  <si>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</si>
  <si>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</si>
  <si>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</si>
  <si>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</si>
  <si>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</si>
  <si>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</si>
  <si>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</si>
  <si>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</si>
  <si>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</si>
  <si>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</si>
  <si>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</si>
  <si>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</si>
  <si>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</si>
  <si>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</si>
  <si>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</si>
  <si>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</si>
  <si>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</si>
  <si>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</si>
  <si>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</si>
  <si>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</si>
  <si>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</si>
  <si>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</si>
  <si>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</si>
  <si>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</si>
  <si>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</si>
  <si>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</si>
  <si>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</si>
  <si>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</si>
  <si>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</si>
  <si>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</si>
  <si>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</si>
  <si>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</si>
  <si>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</si>
  <si>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</si>
  <si>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</si>
  <si>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</si>
  <si>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</si>
  <si>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</si>
  <si>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</si>
  <si>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</si>
  <si>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</si>
  <si>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</si>
  <si>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</si>
  <si>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</si>
  <si>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</si>
  <si>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</si>
  <si>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</si>
  <si>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</si>
  <si>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</si>
  <si>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</si>
  <si>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</si>
  <si>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</si>
  <si>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</si>
  <si>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</si>
  <si>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</si>
  <si>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</si>
  <si>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</si>
  <si>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</si>
  <si>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</si>
  <si>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</si>
  <si>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</si>
  <si>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</si>
  <si>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</si>
  <si>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</si>
  <si>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</si>
  <si>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</si>
  <si>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</si>
  <si>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</si>
  <si>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</si>
  <si>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</si>
  <si>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</si>
  <si>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</si>
  <si>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</si>
  <si>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</si>
  <si>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</si>
  <si>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</si>
  <si>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</si>
  <si>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</si>
  <si>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</si>
  <si>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</si>
  <si>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</si>
  <si>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</si>
  <si>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</si>
  <si>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</si>
  <si>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</si>
  <si>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</si>
  <si>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</si>
  <si>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</si>
  <si>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</si>
  <si>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</si>
  <si>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</si>
  <si>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</si>
  <si>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</si>
  <si>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</si>
  <si>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</si>
  <si>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</si>
  <si>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</si>
  <si>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</si>
  <si>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</si>
  <si>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</si>
  <si>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</si>
  <si>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</si>
  <si>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</si>
  <si>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</si>
  <si>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</si>
  <si>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</si>
  <si>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</si>
  <si>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</si>
  <si>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</si>
  <si>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</si>
  <si>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</si>
  <si>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</si>
  <si>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</si>
  <si>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</si>
  <si>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</si>
  <si>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</si>
  <si>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</si>
  <si>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</si>
  <si>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</si>
  <si>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</si>
  <si>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</si>
  <si>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</si>
  <si>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</si>
  <si>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</si>
  <si>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</si>
  <si>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</si>
  <si>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</si>
  <si>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</si>
  <si>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</si>
  <si>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</si>
  <si>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</si>
  <si>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</si>
  <si>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</si>
  <si>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</si>
  <si>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</si>
  <si>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</si>
  <si>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</si>
  <si>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</si>
  <si>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</si>
  <si>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</si>
  <si>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</si>
  <si>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</si>
  <si>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</si>
  <si>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</si>
  <si>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</si>
  <si>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</si>
  <si>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</si>
  <si>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</si>
  <si>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</si>
  <si>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</si>
  <si>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</si>
  <si>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</si>
  <si>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</si>
  <si>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</si>
  <si>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</si>
  <si>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</si>
  <si>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</si>
  <si>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</si>
  <si>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</si>
  <si>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</si>
  <si>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</si>
  <si>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</si>
  <si>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</si>
  <si>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</si>
  <si>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</si>
  <si>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</si>
  <si>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</si>
  <si>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</si>
  <si>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</si>
  <si>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</si>
  <si>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</si>
  <si>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</si>
  <si>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</si>
  <si>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</si>
  <si>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</si>
  <si>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</si>
  <si>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</si>
  <si>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</si>
  <si>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</si>
  <si>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</si>
  <si>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</si>
  <si>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</si>
  <si>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</si>
  <si>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</si>
  <si>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</si>
  <si>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</si>
  <si>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</si>
  <si>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</si>
  <si>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</si>
  <si>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</si>
  <si>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</si>
  <si>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</si>
  <si>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</si>
  <si>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</si>
  <si>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</si>
  <si>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</si>
  <si>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</si>
  <si>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</si>
  <si>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</si>
  <si>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</si>
  <si>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</si>
  <si>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</si>
  <si>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</si>
  <si>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</si>
  <si>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</si>
  <si>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</si>
  <si>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</si>
  <si>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</si>
  <si>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</si>
  <si>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</si>
  <si>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</si>
  <si>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</si>
  <si>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</si>
  <si>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</si>
  <si>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</si>
  <si>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</si>
  <si>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</si>
  <si>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</si>
  <si>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</si>
  <si>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</si>
  <si>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</si>
  <si>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</si>
  <si>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</si>
  <si>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</si>
  <si>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</si>
  <si>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</si>
  <si>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</si>
  <si>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</si>
  <si>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</si>
  <si>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</si>
  <si>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</si>
  <si>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</si>
  <si>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</si>
  <si>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</si>
  <si>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</si>
  <si>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</si>
  <si>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</si>
  <si>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</si>
  <si>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</si>
  <si>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</si>
  <si>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</si>
  <si>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</si>
  <si>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</si>
  <si>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</si>
  <si>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</si>
  <si>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</si>
  <si>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</si>
  <si>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</si>
  <si>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</si>
  <si>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</si>
  <si>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</si>
  <si>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</si>
  <si>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</si>
  <si>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</si>
  <si>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</si>
  <si>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</si>
  <si>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</si>
  <si>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</si>
  <si>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</si>
  <si>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</si>
  <si>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</si>
  <si>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</si>
  <si>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</si>
  <si>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</si>
  <si>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</si>
  <si>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</si>
  <si>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</si>
  <si>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</si>
  <si>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</si>
  <si>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</si>
  <si>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</si>
  <si>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</si>
  <si>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</si>
  <si>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</si>
  <si>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</si>
  <si>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</si>
  <si>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</si>
  <si>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</si>
  <si>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</si>
  <si>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</si>
  <si>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</si>
  <si>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</si>
  <si>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</si>
  <si>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</si>
  <si>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</si>
  <si>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</si>
  <si>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</si>
  <si>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</si>
  <si>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</si>
  <si>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</si>
  <si>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</si>
  <si>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</si>
  <si>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</si>
  <si>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</si>
  <si>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</si>
  <si>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</si>
  <si>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</si>
  <si>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</si>
  <si>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</si>
  <si>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</si>
  <si>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</si>
  <si>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</si>
  <si>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</si>
  <si>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</si>
  <si>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</si>
  <si>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</si>
  <si>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</si>
  <si>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</si>
  <si>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</si>
  <si>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</si>
  <si>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</si>
  <si>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</si>
  <si>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</si>
  <si>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</si>
  <si>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</si>
  <si>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</si>
  <si>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</si>
  <si>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</si>
  <si>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</si>
  <si>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</si>
  <si>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</si>
  <si>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</si>
  <si>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</si>
  <si>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</si>
  <si>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</si>
  <si>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</si>
  <si>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</si>
  <si>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</si>
  <si>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</si>
  <si>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</si>
  <si>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</si>
  <si>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</si>
  <si>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</si>
  <si>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</si>
  <si>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</si>
  <si>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</si>
  <si>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</si>
  <si>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</si>
  <si>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</si>
  <si>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</si>
  <si>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</si>
  <si>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</si>
  <si>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</si>
  <si>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</si>
  <si>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</si>
  <si>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</si>
  <si>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</si>
  <si>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</si>
  <si>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</si>
  <si>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</si>
  <si>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</si>
  <si>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</si>
  <si>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</si>
  <si>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</si>
  <si>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</si>
  <si>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</si>
  <si>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</si>
  <si>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</si>
  <si>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</si>
  <si>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</si>
  <si>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</si>
  <si>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</si>
  <si>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</si>
  <si>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</si>
  <si>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</si>
  <si>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</si>
  <si>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</si>
  <si>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</si>
  <si>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</si>
  <si>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</si>
  <si>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</si>
  <si>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</si>
  <si>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</si>
  <si>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</si>
  <si>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</si>
  <si>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</si>
  <si>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</si>
  <si>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</si>
  <si>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</si>
  <si>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</si>
  <si>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</si>
  <si>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</si>
  <si>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</si>
  <si>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</si>
  <si>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</si>
  <si>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</si>
  <si>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</si>
  <si>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</si>
  <si>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</si>
  <si>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</si>
  <si>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</si>
  <si>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</si>
  <si>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</si>
  <si>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</si>
  <si>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</si>
  <si>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</si>
  <si>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</si>
  <si>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</si>
  <si>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</si>
  <si>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</si>
  <si>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</si>
  <si>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</si>
  <si>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</si>
  <si>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</si>
  <si>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</si>
  <si>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</si>
  <si>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</si>
  <si>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</si>
  <si>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</si>
  <si>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</si>
  <si>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</si>
  <si>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</si>
  <si>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</si>
  <si>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</si>
  <si>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</si>
  <si>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</si>
  <si>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</si>
  <si>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</si>
  <si>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</si>
  <si>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</si>
  <si>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</si>
  <si>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</si>
  <si>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</si>
  <si>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</si>
  <si>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</si>
  <si>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</si>
  <si>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</si>
  <si>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</si>
  <si>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</si>
  <si>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</si>
  <si>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</si>
  <si>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</si>
  <si>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</si>
  <si>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</si>
  <si>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</si>
  <si>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</si>
  <si>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</si>
  <si>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</si>
  <si>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</si>
  <si>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</si>
  <si>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</si>
  <si>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</si>
  <si>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</si>
  <si>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</si>
  <si>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</si>
  <si>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</si>
  <si>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</si>
  <si>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</si>
  <si>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</si>
  <si>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</si>
  <si>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</si>
  <si>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</si>
  <si>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</si>
  <si>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</si>
  <si>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</si>
  <si>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</si>
  <si>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</si>
  <si>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</si>
  <si>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</si>
  <si>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</si>
  <si>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</si>
  <si>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</si>
  <si>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</si>
  <si>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</si>
  <si>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</si>
  <si>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</si>
  <si>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</si>
  <si>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</si>
  <si>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</si>
  <si>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</si>
  <si>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</si>
  <si>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</si>
  <si>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</si>
  <si>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</si>
  <si>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</si>
  <si>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</si>
  <si>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</si>
  <si>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</si>
  <si>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</si>
  <si>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</si>
  <si>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</si>
  <si>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</si>
  <si>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</si>
  <si>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</si>
  <si>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</si>
  <si>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</si>
  <si>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</si>
  <si>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</si>
  <si>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</si>
  <si>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</si>
  <si>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</si>
  <si>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</si>
  <si>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</si>
  <si>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</si>
  <si>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</si>
  <si>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</si>
  <si>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</si>
  <si>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</si>
  <si>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</si>
  <si>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</si>
  <si>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</si>
  <si>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</si>
  <si>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</si>
  <si>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</si>
  <si>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</si>
  <si>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</si>
  <si>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</si>
  <si>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</si>
  <si>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</si>
  <si>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</si>
  <si>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</si>
  <si>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</si>
  <si>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</si>
  <si>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</si>
  <si>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</si>
  <si>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</si>
  <si>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</si>
  <si>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</si>
  <si>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</si>
  <si>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</si>
  <si>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</si>
  <si>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</si>
  <si>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</si>
  <si>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</si>
  <si>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</si>
  <si>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</si>
  <si>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</si>
  <si>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</si>
  <si>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</si>
  <si>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</si>
  <si>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</si>
  <si>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</si>
  <si>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</si>
  <si>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</si>
  <si>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</si>
  <si>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</si>
  <si>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</si>
  <si>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</si>
  <si>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</si>
  <si>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</si>
  <si>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</si>
  <si>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</si>
  <si>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</si>
  <si>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</si>
  <si>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</si>
  <si>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</si>
  <si>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</si>
  <si>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</si>
  <si>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</si>
  <si>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</si>
  <si>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</si>
  <si>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</si>
  <si>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</si>
  <si>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</si>
  <si>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</si>
  <si>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</si>
  <si>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</si>
  <si>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</si>
  <si>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</si>
  <si>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</si>
  <si>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</si>
  <si>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</si>
  <si>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</si>
  <si>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</si>
  <si>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</si>
  <si>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</si>
  <si>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</si>
  <si>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</si>
  <si>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</si>
  <si>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</si>
  <si>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</si>
  <si>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</si>
  <si>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</si>
  <si>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</si>
  <si>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</si>
  <si>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</si>
  <si>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</si>
  <si>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</si>
  <si>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</si>
  <si>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</si>
  <si>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</si>
  <si>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</si>
  <si>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</si>
  <si>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</si>
  <si>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</si>
  <si>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</si>
  <si>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</si>
  <si>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</si>
  <si>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</si>
  <si>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</si>
  <si>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</si>
  <si>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</si>
  <si>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</si>
  <si>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</si>
  <si>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</si>
  <si>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</si>
  <si>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</si>
  <si>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</si>
  <si>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</si>
  <si>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</si>
  <si>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</si>
  <si>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</si>
  <si>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</si>
  <si>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</si>
  <si>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</si>
  <si>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</si>
  <si>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</si>
  <si>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</si>
  <si>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</si>
  <si>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</si>
  <si>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</si>
  <si>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</si>
  <si>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</si>
  <si>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</si>
  <si>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</si>
  <si>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</si>
  <si>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</si>
  <si>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</si>
  <si>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</si>
  <si>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</si>
  <si>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</si>
  <si>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</si>
  <si>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</si>
  <si>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</si>
  <si>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</si>
  <si>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</si>
  <si>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</si>
  <si>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</si>
  <si>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</si>
  <si>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</si>
  <si>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</si>
  <si>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</si>
  <si>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</si>
  <si>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</si>
  <si>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</si>
  <si>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</si>
  <si>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</si>
  <si>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</si>
  <si>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</si>
  <si>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</si>
  <si>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</si>
  <si>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</si>
  <si>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</si>
  <si>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</si>
  <si>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</si>
  <si>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</si>
  <si>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</si>
  <si>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</si>
  <si>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</si>
  <si>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</si>
  <si>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</si>
  <si>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</si>
  <si>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</si>
  <si>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</si>
  <si>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</si>
  <si>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</si>
  <si>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</si>
  <si>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</si>
  <si>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</si>
  <si>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</si>
  <si>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</si>
  <si>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</si>
  <si>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</si>
  <si>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</si>
  <si>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</si>
  <si>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</si>
  <si>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</si>
  <si>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</si>
  <si>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</si>
  <si>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</si>
  <si>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</si>
  <si>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</si>
  <si>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</si>
  <si>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</si>
  <si>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</si>
  <si>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</si>
  <si>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</si>
  <si>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</si>
  <si>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</si>
  <si>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</si>
  <si>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</si>
  <si>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</si>
  <si>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</si>
  <si>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</si>
  <si>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</si>
  <si>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</si>
  <si>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</si>
  <si>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</si>
  <si>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</si>
  <si>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</si>
  <si>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</si>
  <si>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</si>
  <si>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</si>
  <si>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</si>
  <si>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</si>
  <si>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</si>
  <si>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</si>
  <si>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</si>
  <si>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</si>
  <si>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</si>
  <si>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</si>
  <si>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</si>
  <si>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</si>
  <si>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</si>
  <si>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</si>
  <si>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</si>
  <si>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</si>
  <si>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</si>
  <si>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</si>
  <si>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</si>
  <si>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</si>
  <si>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</si>
  <si>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</si>
  <si>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</si>
  <si>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</si>
  <si>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</si>
  <si>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</si>
  <si>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</si>
  <si>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</si>
  <si>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</si>
  <si>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</si>
  <si>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</si>
  <si>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</si>
  <si>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</si>
  <si>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</si>
  <si>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</si>
  <si>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</si>
  <si>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</si>
  <si>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</si>
  <si>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</si>
  <si>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</si>
  <si>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</si>
  <si>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</si>
  <si>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</si>
  <si>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</si>
  <si>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</si>
  <si>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</si>
  <si>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</si>
  <si>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</si>
  <si>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</si>
  <si>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</si>
  <si>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</si>
  <si>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</si>
  <si>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</si>
  <si>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</si>
  <si>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</si>
  <si>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</si>
  <si>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</si>
  <si>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</si>
  <si>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</si>
  <si>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</si>
  <si>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</si>
  <si>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</si>
  <si>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</si>
  <si>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</si>
  <si>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</si>
  <si>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</si>
  <si>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</si>
  <si>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</si>
  <si>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</si>
  <si>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</si>
  <si>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</si>
  <si>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</si>
  <si>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</si>
  <si>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</si>
  <si>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</si>
  <si>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</si>
  <si>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</si>
  <si>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</si>
  <si>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</si>
  <si>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</si>
  <si>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</si>
  <si>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</si>
  <si>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</si>
  <si>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</si>
  <si>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</si>
  <si>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</si>
  <si>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</si>
  <si>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</si>
  <si>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</si>
  <si>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</si>
  <si>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</si>
  <si>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</si>
  <si>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</si>
  <si>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</si>
  <si>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</si>
  <si>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</si>
  <si>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</si>
  <si>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</si>
  <si>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</si>
  <si>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</si>
  <si>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</si>
  <si>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</si>
  <si>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</si>
  <si>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</si>
  <si>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</si>
  <si>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</si>
  <si>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</si>
  <si>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</si>
  <si>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</si>
  <si>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</si>
  <si>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</si>
  <si>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</si>
  <si>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</si>
  <si>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</si>
  <si>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</si>
  <si>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</si>
  <si>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</si>
  <si>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</si>
  <si>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</si>
  <si>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</si>
  <si>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</si>
  <si>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</si>
  <si>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</si>
  <si>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</si>
  <si>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</si>
  <si>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</si>
  <si>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</si>
  <si>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</si>
  <si>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</si>
  <si>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</si>
  <si>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</si>
  <si>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</si>
  <si>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</si>
  <si>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</si>
  <si>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</si>
  <si>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</si>
  <si>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</si>
  <si>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</si>
  <si>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</si>
  <si>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</si>
  <si>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</si>
  <si>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</si>
  <si>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</si>
  <si>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</si>
  <si>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</si>
  <si>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</si>
  <si>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</si>
  <si>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</si>
  <si>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</si>
  <si>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</si>
  <si>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</si>
  <si>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</si>
  <si>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</si>
  <si>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</si>
  <si>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</si>
  <si>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</si>
  <si>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</si>
  <si>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</si>
  <si>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</si>
  <si>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</si>
  <si>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</si>
  <si>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</si>
  <si>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</si>
  <si>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</si>
  <si>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</si>
  <si>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</si>
  <si>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</si>
  <si>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</si>
  <si>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</si>
  <si>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</si>
  <si>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</si>
  <si>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</si>
  <si>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</si>
  <si>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</si>
  <si>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</si>
  <si>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</si>
  <si>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</si>
  <si>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</si>
  <si>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</si>
  <si>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</si>
  <si>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</si>
  <si>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</si>
  <si>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</si>
  <si>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</si>
  <si>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</si>
  <si>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</si>
  <si>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</si>
  <si>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</si>
  <si>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</si>
  <si>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</si>
  <si>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</si>
  <si>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</si>
  <si>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</si>
  <si>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</si>
  <si>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</si>
  <si>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</si>
  <si>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</si>
  <si>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</si>
  <si>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</si>
  <si>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</si>
  <si>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</si>
  <si>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</si>
  <si>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</si>
  <si>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</si>
  <si>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</si>
  <si>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</si>
  <si>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</si>
  <si>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</si>
  <si>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</si>
  <si>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</si>
  <si>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</si>
  <si>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</si>
  <si>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</si>
  <si>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</si>
  <si>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</si>
  <si>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</si>
  <si>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</si>
  <si>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</si>
  <si>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</si>
  <si>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</si>
  <si>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</si>
  <si>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</si>
  <si>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</si>
  <si>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</si>
  <si>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</si>
  <si>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</si>
  <si>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</si>
  <si>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</si>
  <si>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</si>
  <si>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</si>
  <si>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</si>
  <si>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</si>
  <si>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</si>
  <si>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</si>
  <si>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</si>
  <si>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</si>
  <si>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</si>
  <si>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</si>
  <si>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</si>
  <si>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</si>
  <si>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</si>
  <si>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</si>
  <si>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</si>
  <si>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</si>
  <si>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</si>
  <si>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</si>
  <si>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</si>
  <si>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</si>
  <si>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</si>
  <si>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</si>
  <si>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</si>
  <si>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</si>
  <si>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</si>
  <si>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</si>
  <si>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</si>
  <si>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</si>
  <si>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</si>
  <si>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</si>
  <si>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</si>
  <si>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</si>
  <si>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</si>
  <si>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</si>
  <si>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</si>
  <si>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</si>
  <si>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</si>
  <si>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</si>
  <si>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</si>
  <si>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</si>
  <si>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</si>
  <si>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</si>
  <si>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</si>
  <si>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</si>
  <si>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</si>
  <si>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</si>
  <si>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</si>
  <si>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</si>
  <si>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</si>
  <si>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</si>
  <si>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</si>
  <si>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</si>
  <si>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</si>
  <si>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</si>
  <si>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</si>
  <si>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</si>
  <si>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</si>
  <si>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</si>
  <si>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</si>
  <si>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</si>
  <si>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</si>
  <si>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</si>
  <si>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</si>
  <si>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</si>
  <si>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</si>
  <si>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</si>
  <si>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</si>
  <si>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</si>
  <si>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</si>
  <si>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</si>
  <si>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</si>
  <si>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</si>
  <si>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</si>
  <si>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</si>
  <si>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</si>
  <si>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</si>
  <si>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</si>
  <si>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</si>
  <si>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</si>
  <si>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</si>
  <si>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</si>
  <si>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</si>
  <si>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</si>
  <si>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</si>
  <si>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</si>
  <si>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</si>
  <si>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</si>
  <si>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</si>
  <si>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</si>
  <si>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</si>
  <si>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</si>
  <si>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</si>
  <si>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</si>
  <si>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</si>
  <si>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</si>
  <si>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</si>
  <si>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</si>
  <si>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</si>
  <si>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</si>
  <si>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</si>
  <si>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</si>
  <si>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</si>
  <si>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</si>
  <si>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</si>
  <si>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</si>
  <si>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</si>
  <si>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</si>
  <si>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</si>
  <si>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</si>
  <si>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</si>
  <si>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</si>
  <si>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</si>
  <si>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</si>
  <si>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</si>
  <si>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</si>
  <si>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</si>
  <si>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</si>
  <si>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</si>
  <si>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</si>
  <si>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</si>
  <si>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</si>
  <si>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</si>
  <si>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</si>
  <si>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</si>
  <si>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</si>
  <si>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</si>
  <si>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</si>
  <si>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</si>
  <si>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</si>
  <si>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</si>
  <si>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</si>
  <si>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</si>
  <si>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</si>
  <si>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</si>
  <si>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</si>
  <si>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</si>
  <si>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</si>
  <si>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</si>
  <si>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</si>
  <si>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</si>
  <si>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</si>
  <si>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</si>
  <si>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</si>
  <si>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</si>
  <si>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</si>
  <si>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</si>
  <si>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</si>
  <si>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</si>
  <si>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</si>
  <si>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</si>
  <si>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</si>
  <si>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</si>
  <si>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</si>
  <si>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</si>
  <si>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</si>
  <si>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</si>
  <si>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</si>
  <si>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</si>
  <si>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</si>
  <si>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</si>
  <si>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</si>
  <si>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</si>
  <si>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</si>
  <si>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</si>
  <si>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</si>
  <si>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</si>
  <si>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</si>
  <si>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</si>
  <si>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</si>
  <si>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</si>
  <si>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</si>
  <si>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</si>
  <si>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</si>
  <si>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</si>
  <si>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</si>
  <si>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</si>
  <si>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</si>
  <si>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</si>
  <si>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</si>
  <si>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</si>
  <si>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</si>
  <si>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</si>
  <si>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</si>
  <si>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</si>
  <si>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</si>
  <si>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</si>
  <si>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</si>
  <si>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</si>
  <si>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</si>
  <si>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</si>
  <si>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</si>
  <si>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</si>
  <si>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</si>
  <si>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</si>
  <si>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</si>
  <si>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</si>
  <si>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</si>
  <si>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</si>
  <si>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</si>
  <si>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</si>
  <si>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</si>
  <si>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</si>
  <si>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</si>
  <si>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</si>
  <si>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</si>
  <si>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</si>
  <si>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</si>
  <si>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</si>
  <si>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</si>
  <si>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</si>
  <si>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</si>
  <si>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</si>
  <si>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</si>
  <si>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</si>
  <si>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</si>
  <si>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</si>
  <si>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</si>
  <si>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</si>
  <si>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</si>
  <si>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</si>
  <si>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</si>
  <si>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</si>
  <si>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</si>
  <si>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</si>
  <si>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</si>
  <si>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</si>
  <si>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</si>
  <si>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</si>
  <si>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</si>
  <si>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</si>
  <si>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</si>
  <si>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</si>
  <si>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</si>
  <si>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</si>
  <si>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</si>
  <si>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</si>
  <si>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</si>
  <si>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</si>
  <si>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</si>
  <si>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</si>
  <si>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</si>
  <si>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</si>
  <si>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</si>
  <si>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</si>
  <si>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</si>
  <si>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</si>
  <si>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</si>
  <si>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</si>
  <si>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</si>
  <si>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</si>
  <si>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</si>
  <si>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</si>
  <si>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</si>
  <si>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</si>
  <si>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</si>
  <si>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</si>
  <si>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</si>
  <si>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</si>
  <si>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</si>
  <si>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</si>
  <si>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</si>
  <si>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</si>
  <si>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</si>
  <si>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</si>
  <si>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</si>
  <si>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</si>
  <si>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</si>
  <si>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</si>
  <si>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</si>
  <si>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</si>
  <si>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</si>
  <si>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</si>
  <si>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</si>
  <si>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</si>
  <si>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</si>
  <si>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</si>
  <si>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</si>
  <si>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</si>
  <si>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</si>
  <si>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</si>
  <si>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</si>
  <si>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</si>
  <si>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</si>
  <si>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</si>
  <si>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</si>
  <si>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</si>
  <si>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</si>
  <si>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</si>
  <si>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</si>
  <si>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</si>
  <si>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</si>
  <si>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</si>
  <si>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</si>
  <si>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</si>
  <si>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</si>
  <si>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</si>
  <si>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</si>
  <si>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</si>
  <si>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</si>
  <si>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</si>
  <si>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</si>
  <si>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</si>
  <si>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</si>
  <si>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</si>
  <si>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</si>
  <si>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</si>
  <si>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</si>
  <si>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</si>
  <si>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</si>
  <si>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</si>
  <si>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</si>
  <si>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</si>
  <si>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</si>
  <si>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</si>
  <si>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</si>
  <si>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</si>
  <si>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</si>
  <si>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</si>
  <si>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</si>
  <si>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</si>
  <si>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</si>
  <si>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</si>
  <si>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</si>
  <si>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</si>
  <si>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</si>
  <si>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</si>
  <si>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</si>
  <si>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</si>
  <si>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</si>
  <si>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</si>
  <si>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</si>
  <si>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</si>
  <si>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</si>
  <si>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</si>
  <si>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</si>
  <si>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</si>
  <si>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</si>
  <si>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</si>
  <si>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</si>
  <si>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</si>
  <si>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</si>
  <si>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</si>
  <si>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</si>
  <si>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</si>
  <si>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</si>
  <si>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</si>
  <si>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</si>
  <si>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</si>
  <si>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</si>
  <si>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</si>
  <si>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</si>
  <si>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</si>
  <si>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</si>
  <si>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</si>
  <si>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</si>
  <si>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</si>
  <si>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</si>
  <si>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</si>
  <si>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</si>
  <si>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</si>
  <si>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</si>
  <si>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</si>
  <si>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</si>
  <si>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</si>
  <si>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</si>
  <si>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</si>
  <si>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</si>
  <si>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</si>
  <si>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</si>
  <si>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</si>
  <si>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</si>
  <si>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</si>
  <si>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</si>
  <si>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</si>
  <si>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</si>
  <si>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</si>
  <si>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</si>
  <si>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</si>
  <si>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</si>
  <si>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</si>
  <si>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</si>
  <si>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</si>
  <si>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</si>
  <si>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</si>
  <si>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</si>
  <si>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</si>
  <si>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</si>
  <si>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</si>
  <si>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</si>
  <si>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</si>
  <si>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</si>
  <si>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</si>
  <si>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</si>
  <si>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</si>
  <si>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</si>
  <si>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</si>
  <si>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</si>
  <si>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</si>
  <si>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</si>
  <si>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</si>
  <si>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</si>
  <si>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</si>
  <si>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</si>
  <si>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</si>
  <si>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</si>
  <si>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</si>
  <si>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</si>
  <si>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</si>
  <si>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</si>
  <si>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</si>
  <si>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</si>
  <si>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</si>
  <si>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</si>
  <si>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</si>
  <si>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</si>
  <si>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</si>
  <si>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</si>
  <si>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</si>
  <si>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</si>
  <si>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</si>
  <si>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</si>
  <si>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</si>
  <si>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</si>
  <si>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</si>
  <si>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</si>
  <si>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</si>
  <si>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</si>
  <si>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</si>
  <si>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</si>
  <si>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</si>
  <si>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</si>
  <si>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</si>
  <si>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</si>
  <si>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</si>
  <si>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</si>
  <si>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</si>
  <si>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</si>
  <si>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</si>
  <si>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</si>
  <si>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</si>
  <si>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</si>
  <si>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</si>
  <si>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</si>
  <si>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</si>
  <si>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</si>
  <si>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</si>
  <si>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</si>
  <si>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</si>
  <si>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</si>
  <si>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</si>
  <si>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</si>
  <si>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</si>
  <si>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</si>
  <si>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</si>
  <si>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</si>
  <si>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</si>
  <si>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</si>
  <si>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</si>
  <si>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</si>
  <si>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</si>
  <si>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</si>
  <si>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</si>
  <si>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</si>
  <si>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</si>
  <si>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</si>
  <si>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</si>
  <si>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</si>
  <si>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</si>
  <si>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</si>
  <si>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</si>
  <si>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</si>
  <si>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</si>
  <si>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</si>
  <si>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</si>
  <si>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</si>
  <si>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</si>
  <si>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</si>
  <si>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</si>
  <si>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</si>
  <si>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</si>
  <si>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</si>
  <si>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</si>
  <si>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</si>
  <si>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</si>
  <si>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</si>
  <si>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</si>
  <si>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</si>
  <si>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</si>
  <si>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</si>
  <si>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</si>
  <si>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</si>
  <si>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</si>
  <si>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</si>
  <si>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</si>
  <si>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</si>
  <si>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</si>
  <si>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</si>
  <si>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</si>
  <si>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</si>
  <si>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</si>
  <si>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</si>
  <si>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</si>
  <si>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</si>
  <si>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</si>
  <si>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</si>
  <si>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</si>
  <si>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</si>
  <si>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</si>
  <si>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</si>
  <si>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</si>
  <si>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</si>
  <si>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</si>
  <si>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</si>
  <si>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</si>
  <si>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</si>
  <si>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</si>
  <si>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</si>
  <si>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</si>
  <si>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</si>
  <si>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</si>
  <si>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</si>
  <si>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</si>
  <si>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</si>
  <si>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</si>
  <si>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</si>
  <si>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</si>
  <si>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</si>
  <si>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</si>
  <si>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</si>
  <si>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</si>
  <si>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</si>
  <si>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</si>
  <si>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</si>
  <si>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</si>
  <si>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</si>
  <si>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</si>
  <si>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</si>
  <si>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</si>
  <si>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</si>
  <si>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</si>
  <si>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</si>
  <si>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</si>
  <si>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</si>
  <si>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</si>
  <si>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</si>
  <si>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</si>
  <si>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</si>
  <si>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</si>
  <si>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</si>
  <si>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</si>
  <si>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</si>
  <si>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</si>
  <si>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</si>
  <si>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</si>
  <si>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</si>
  <si>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</si>
  <si>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</si>
  <si>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</si>
  <si>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</si>
  <si>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</si>
  <si>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</si>
  <si>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</si>
  <si>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</si>
  <si>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</si>
  <si>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</si>
  <si>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</si>
  <si>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</si>
  <si>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</si>
  <si>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</si>
  <si>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</si>
  <si>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</si>
  <si>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</si>
  <si>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</si>
  <si>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</si>
  <si>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</si>
  <si>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</si>
  <si>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</si>
  <si>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</si>
  <si>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</si>
  <si>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</si>
  <si>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</si>
  <si>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</si>
  <si>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</si>
  <si>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</si>
  <si>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</si>
  <si>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</si>
  <si>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</si>
  <si>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</si>
  <si>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</si>
  <si>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</si>
  <si>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</si>
  <si>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</si>
  <si>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</si>
  <si>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</si>
  <si>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</si>
  <si>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</si>
  <si>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</si>
  <si>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</si>
  <si>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</si>
  <si>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</si>
  <si>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</si>
  <si>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</si>
  <si>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</si>
  <si>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</si>
  <si>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</si>
  <si>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</si>
  <si>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</si>
  <si>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</si>
  <si>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</si>
  <si>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</si>
  <si>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</si>
  <si>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</si>
  <si>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</si>
  <si>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</si>
  <si>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</si>
  <si>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</si>
  <si>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</si>
  <si>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</si>
  <si>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</si>
  <si>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</si>
  <si>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</si>
  <si>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</si>
  <si>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</si>
  <si>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</si>
  <si>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</si>
  <si>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</si>
  <si>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</si>
  <si>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</si>
  <si>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</si>
  <si>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</si>
  <si>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</si>
  <si>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</si>
  <si>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</si>
  <si>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</si>
  <si>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</si>
  <si>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</si>
  <si>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</si>
  <si>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</si>
  <si>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</si>
  <si>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</si>
  <si>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</si>
  <si>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</si>
  <si>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</si>
  <si>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</si>
  <si>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</si>
  <si>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</si>
  <si>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</si>
  <si>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</si>
  <si>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</si>
  <si>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</si>
  <si>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</si>
  <si>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</si>
  <si>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</si>
  <si>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</si>
  <si>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</si>
  <si>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</si>
  <si>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</si>
  <si>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</si>
  <si>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</si>
  <si>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</si>
  <si>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</si>
  <si>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</si>
  <si>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</si>
  <si>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</si>
  <si>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</si>
  <si>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</si>
  <si>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</si>
  <si>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</si>
  <si>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</si>
  <si>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</si>
  <si>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</si>
  <si>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</si>
  <si>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</si>
  <si>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</si>
  <si>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</si>
  <si>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</si>
  <si>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</si>
  <si>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</si>
  <si>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</si>
  <si>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</si>
  <si>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</si>
  <si>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</si>
  <si>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</si>
  <si>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</si>
  <si>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</si>
  <si>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</si>
  <si>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</si>
  <si>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</si>
  <si>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</si>
  <si>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</si>
  <si>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</si>
  <si>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</si>
  <si>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</si>
  <si>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</si>
  <si>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</si>
  <si>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</si>
  <si>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</si>
  <si>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</si>
  <si>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</si>
  <si>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</si>
  <si>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</si>
  <si>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</si>
  <si>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</si>
  <si>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</si>
  <si>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</si>
  <si>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</si>
  <si>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</si>
  <si>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</si>
  <si>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</si>
  <si>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</si>
  <si>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</si>
  <si>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</si>
  <si>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</si>
  <si>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</si>
  <si>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</si>
  <si>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</si>
  <si>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</si>
  <si>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</si>
  <si>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</si>
  <si>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</si>
  <si>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</si>
  <si>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</si>
  <si>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</si>
  <si>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</si>
  <si>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</si>
  <si>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</si>
  <si>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</si>
  <si>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</si>
  <si>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</si>
  <si>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</si>
  <si>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</si>
  <si>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</si>
  <si>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</si>
  <si>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</si>
  <si>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</si>
  <si>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</si>
  <si>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</si>
  <si>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</si>
  <si>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</si>
  <si>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</si>
  <si>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</si>
  <si>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</si>
  <si>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</si>
  <si>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</si>
  <si>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</si>
  <si>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</si>
  <si>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</si>
  <si>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</si>
  <si>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</si>
  <si>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</si>
  <si>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</si>
  <si>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</si>
  <si>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</si>
  <si>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</si>
  <si>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</si>
  <si>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</si>
  <si>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</si>
  <si>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</si>
  <si>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</si>
  <si>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</si>
  <si>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</si>
  <si>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</si>
  <si>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</si>
  <si>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</si>
  <si>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</si>
  <si>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</si>
  <si>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</si>
  <si>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</si>
  <si>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</si>
  <si>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</si>
  <si>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</si>
  <si>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</si>
  <si>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</si>
  <si>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</si>
  <si>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</si>
  <si>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</si>
  <si>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</si>
  <si>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</si>
  <si>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</si>
  <si>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</si>
  <si>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</si>
  <si>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</si>
  <si>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</si>
  <si>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</si>
  <si>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</si>
  <si>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</si>
  <si>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</si>
  <si>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</si>
  <si>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</si>
  <si>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</si>
  <si>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</si>
  <si>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</si>
  <si>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</si>
  <si>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</si>
  <si>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</si>
  <si>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</si>
  <si>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</si>
  <si>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</si>
  <si>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</si>
  <si>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</si>
  <si>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</si>
  <si>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</si>
  <si>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</si>
  <si>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</si>
  <si>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</si>
  <si>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</si>
  <si>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</si>
  <si>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</si>
  <si>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</si>
  <si>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</si>
  <si>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</si>
  <si>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</si>
  <si>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</si>
  <si>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</si>
  <si>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</si>
  <si>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</si>
  <si>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</si>
  <si>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</si>
  <si>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</si>
  <si>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</si>
  <si>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</si>
  <si>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</si>
  <si>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</si>
  <si>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</si>
  <si>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</si>
  <si>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</si>
  <si>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</si>
  <si>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</si>
  <si>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</si>
  <si>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</si>
  <si>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</si>
  <si>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</si>
  <si>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</si>
  <si>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</si>
  <si>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</si>
  <si>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</si>
  <si>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</si>
  <si>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</si>
  <si>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</si>
  <si>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</si>
  <si>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</si>
  <si>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</si>
  <si>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</si>
  <si>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</si>
  <si>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</si>
  <si>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</si>
  <si>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</si>
  <si>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</si>
  <si>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</si>
  <si>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</si>
  <si>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</si>
  <si>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</si>
  <si>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</si>
  <si>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</si>
  <si>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</si>
  <si>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</si>
  <si>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</si>
  <si>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</si>
  <si>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</si>
  <si>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</si>
  <si>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</si>
  <si>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</si>
  <si>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</si>
  <si>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</si>
  <si>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</si>
  <si>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</si>
  <si>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</si>
  <si>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</si>
  <si>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</si>
  <si>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</si>
  <si>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</si>
  <si>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</si>
  <si>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</si>
  <si>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</si>
  <si>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</si>
  <si>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</si>
  <si>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</si>
  <si>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</si>
  <si>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</si>
  <si>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</si>
  <si>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</si>
  <si>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</si>
  <si>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</si>
  <si>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</si>
  <si>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</si>
  <si>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</si>
  <si>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</si>
  <si>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</si>
  <si>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</si>
  <si>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</si>
  <si>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</si>
  <si>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</si>
  <si>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</si>
  <si>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</si>
  <si>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</si>
  <si>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</si>
  <si>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</si>
  <si>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</si>
  <si>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</si>
  <si>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</si>
  <si>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</si>
  <si>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</si>
  <si>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</si>
  <si>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</si>
  <si>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</si>
  <si>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</si>
  <si>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</si>
  <si>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</si>
  <si>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</si>
  <si>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</si>
  <si>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</si>
  <si>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</si>
  <si>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</si>
  <si>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</si>
  <si>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</si>
  <si>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</si>
  <si>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</si>
  <si>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</si>
  <si>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</si>
  <si>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</si>
  <si>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</si>
  <si>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</si>
  <si>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</si>
  <si>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</si>
  <si>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</si>
  <si>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</si>
  <si>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</si>
  <si>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</si>
  <si>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</si>
  <si>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</si>
  <si>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</si>
  <si>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</si>
  <si>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</si>
  <si>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</si>
  <si>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</si>
  <si>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</si>
  <si>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</si>
  <si>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</si>
  <si>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</si>
  <si>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</si>
  <si>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</si>
  <si>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</si>
  <si>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</si>
  <si>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</si>
  <si>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</si>
  <si>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</si>
  <si>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</si>
  <si>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</si>
  <si>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</si>
  <si>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</si>
  <si>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</si>
  <si>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</si>
  <si>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</si>
  <si>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</si>
  <si>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</si>
  <si>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</si>
  <si>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</si>
  <si>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</si>
  <si>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</si>
  <si>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</si>
  <si>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</si>
  <si>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</si>
  <si>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</si>
  <si>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</si>
  <si>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</si>
  <si>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</si>
  <si>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</si>
  <si>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</si>
  <si>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</si>
  <si>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</si>
  <si>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</si>
  <si>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</si>
  <si>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</si>
  <si>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</si>
  <si>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</si>
  <si>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</si>
  <si>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</si>
  <si>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</si>
  <si>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</si>
  <si>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</si>
  <si>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</si>
  <si>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</si>
  <si>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</si>
  <si>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</si>
  <si>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</si>
  <si>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</si>
  <si>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</si>
  <si>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</si>
  <si>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</si>
  <si>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</si>
  <si>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</si>
  <si>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</si>
  <si>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</si>
  <si>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</si>
  <si>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</si>
  <si>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</si>
  <si>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</si>
  <si>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</si>
  <si>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</si>
  <si>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</si>
  <si>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</si>
  <si>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</si>
  <si>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</si>
  <si>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</si>
  <si>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</si>
  <si>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</si>
  <si>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</si>
  <si>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</si>
  <si>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</si>
  <si>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</si>
  <si>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</si>
  <si>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</si>
  <si>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</si>
  <si>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</si>
  <si>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</si>
  <si>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</si>
  <si>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</si>
  <si>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</si>
  <si>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</si>
  <si>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</si>
  <si>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</si>
  <si>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</si>
  <si>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</si>
  <si>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</si>
  <si>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</si>
  <si>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</si>
  <si>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</si>
  <si>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</si>
  <si>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</si>
  <si>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</si>
  <si>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</si>
  <si>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</si>
  <si>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</si>
  <si>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</si>
  <si>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</si>
  <si>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</si>
  <si>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</si>
  <si>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</si>
  <si>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</si>
  <si>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</si>
  <si>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</si>
  <si>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</si>
  <si>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</si>
  <si>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</si>
  <si>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</si>
  <si>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</si>
  <si>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</si>
  <si>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</si>
  <si>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</si>
  <si>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</si>
  <si>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</si>
  <si>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</si>
  <si>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</si>
  <si>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</si>
  <si>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</si>
  <si>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</si>
  <si>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</si>
  <si>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</si>
  <si>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</si>
  <si>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</si>
  <si>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</si>
  <si>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</si>
  <si>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</si>
  <si>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</si>
  <si>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</si>
  <si>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</si>
  <si>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</si>
  <si>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</si>
  <si>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</si>
  <si>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</si>
  <si>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</si>
  <si>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</si>
  <si>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</si>
  <si>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</si>
  <si>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</si>
  <si>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</si>
  <si>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</si>
  <si>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</si>
  <si>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</si>
  <si>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</si>
  <si>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</si>
  <si>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</si>
  <si>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</si>
  <si>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</si>
  <si>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</si>
  <si>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</si>
  <si>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</si>
  <si>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</si>
  <si>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</si>
  <si>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</si>
  <si>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</si>
  <si>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</si>
  <si>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</si>
  <si>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</si>
  <si>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</si>
  <si>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</si>
  <si>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</si>
  <si>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</si>
  <si>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</si>
  <si>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</si>
  <si>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</si>
  <si>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</si>
  <si>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</si>
  <si>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</si>
  <si>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</si>
  <si>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</si>
  <si>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</si>
  <si>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</si>
  <si>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</si>
  <si>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</si>
  <si>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</si>
  <si>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</si>
  <si>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</si>
  <si>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</si>
  <si>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</si>
  <si>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</si>
  <si>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</si>
  <si>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</si>
  <si>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</si>
  <si>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</si>
  <si>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</si>
  <si>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</si>
  <si>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</si>
  <si>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</si>
  <si>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</si>
  <si>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</si>
  <si>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</si>
  <si>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</si>
  <si>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</si>
  <si>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</si>
  <si>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</si>
  <si>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</si>
  <si>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</si>
  <si>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</si>
  <si>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</si>
  <si>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</si>
  <si>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</si>
  <si>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</si>
  <si>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</si>
  <si>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</si>
  <si>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</si>
  <si>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</si>
  <si>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</si>
  <si>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</si>
  <si>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</si>
  <si>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</si>
  <si>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</si>
  <si>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</si>
  <si>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</si>
  <si>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</si>
  <si>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</si>
  <si>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</si>
  <si>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</si>
  <si>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</si>
  <si>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</si>
  <si>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</si>
  <si>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</si>
  <si>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</si>
  <si>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</si>
  <si>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</si>
  <si>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</si>
  <si>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</si>
  <si>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</si>
  <si>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</si>
  <si>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</si>
  <si>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</si>
  <si>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</si>
  <si>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</si>
  <si>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</si>
  <si>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</si>
  <si>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</si>
  <si>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</si>
  <si>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</si>
  <si>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</si>
  <si>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</si>
  <si>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</si>
  <si>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</si>
  <si>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</si>
  <si>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</si>
  <si>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</si>
  <si>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</si>
  <si>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</si>
  <si>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</si>
  <si>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</si>
  <si>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</si>
  <si>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</si>
  <si>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</si>
  <si>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</si>
  <si>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</si>
  <si>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</si>
  <si>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</si>
  <si>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</si>
  <si>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</si>
  <si>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</si>
  <si>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</si>
  <si>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</si>
  <si>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</si>
  <si>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</si>
  <si>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</si>
  <si>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</si>
  <si>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</si>
  <si>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</si>
  <si>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</si>
  <si>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</si>
  <si>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</si>
  <si>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</si>
  <si>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</si>
  <si>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</si>
  <si>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</si>
  <si>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</si>
  <si>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</si>
  <si>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</si>
  <si>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</si>
  <si>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</si>
  <si>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</si>
  <si>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</si>
  <si>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</si>
  <si>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</si>
  <si>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</si>
  <si>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</si>
  <si>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</si>
  <si>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</si>
  <si>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</si>
  <si>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</si>
  <si>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</si>
  <si>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</si>
  <si>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</si>
  <si>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</si>
  <si>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</si>
  <si>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</si>
  <si>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</si>
  <si>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</si>
  <si>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</si>
  <si>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</si>
  <si>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</si>
  <si>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</si>
  <si>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</si>
  <si>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</si>
  <si>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</si>
  <si>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</si>
  <si>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</si>
  <si>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</si>
  <si>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</si>
  <si>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</si>
  <si>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</si>
  <si>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</si>
  <si>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</si>
  <si>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</si>
  <si>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</si>
  <si>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</si>
  <si>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</si>
  <si>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</si>
  <si>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</si>
  <si>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</si>
  <si>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</si>
  <si>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</si>
  <si>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</si>
  <si>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</si>
  <si>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</si>
  <si>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</si>
  <si>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</si>
  <si>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</si>
  <si>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</si>
  <si>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</si>
  <si>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</si>
  <si>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</si>
  <si>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</si>
  <si>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</si>
  <si>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</si>
  <si>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</si>
  <si>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</si>
  <si>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</si>
  <si>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</si>
  <si>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</si>
  <si>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</si>
  <si>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</si>
  <si>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</si>
  <si>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</si>
  <si>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</si>
  <si>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</si>
  <si>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</si>
  <si>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</si>
  <si>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</si>
  <si>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</si>
  <si>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</si>
  <si>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</si>
  <si>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</si>
  <si>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</si>
  <si>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</si>
  <si>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</si>
  <si>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</si>
  <si>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</si>
  <si>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</si>
  <si>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</si>
  <si>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</si>
  <si>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</si>
  <si>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</si>
  <si>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</si>
  <si>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</si>
  <si>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</si>
  <si>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</si>
  <si>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</si>
  <si>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</si>
  <si>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</si>
  <si>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</si>
  <si>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</si>
  <si>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</si>
  <si>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</si>
  <si>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</si>
  <si>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</si>
  <si>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</si>
  <si>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</si>
  <si>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</si>
  <si>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</si>
  <si>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</si>
  <si>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</si>
  <si>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</si>
  <si>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</si>
  <si>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</si>
  <si>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</si>
  <si>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</si>
  <si>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</si>
  <si>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</si>
  <si>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</si>
  <si>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</si>
  <si>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</si>
  <si>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</si>
  <si>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</si>
  <si>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</si>
  <si>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</si>
  <si>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</si>
  <si>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</si>
  <si>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</si>
  <si>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</si>
  <si>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</si>
  <si>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</si>
  <si>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</si>
  <si>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</si>
  <si>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</si>
  <si>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</si>
  <si>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</si>
  <si>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</si>
  <si>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</si>
  <si>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</si>
  <si>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</si>
  <si>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</si>
  <si>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</si>
  <si>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</si>
  <si>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</si>
  <si>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</si>
  <si>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</si>
  <si>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</si>
  <si>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</si>
  <si>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</si>
  <si>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</si>
  <si>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</si>
  <si>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</si>
  <si>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</si>
  <si>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</si>
  <si>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</si>
  <si>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</si>
  <si>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</si>
  <si>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</si>
  <si>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</si>
  <si>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</si>
  <si>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</si>
  <si>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</si>
  <si>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</si>
  <si>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</si>
  <si>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</si>
  <si>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</si>
  <si>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</si>
  <si>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</si>
  <si>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</si>
  <si>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</si>
  <si>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</si>
  <si>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</si>
  <si>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</si>
  <si>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</si>
  <si>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</si>
  <si>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</si>
  <si>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</si>
  <si>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</si>
  <si>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</si>
  <si>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</si>
  <si>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</si>
  <si>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</si>
  <si>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</si>
  <si>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</si>
  <si>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</si>
  <si>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</si>
  <si>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</si>
  <si>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</si>
  <si>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</si>
  <si>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</si>
  <si>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</si>
  <si>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</si>
  <si>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</si>
  <si>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</si>
  <si>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</si>
  <si>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</si>
  <si>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</si>
  <si>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</si>
  <si>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</si>
  <si>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</si>
  <si>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</si>
  <si>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</si>
  <si>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</si>
  <si>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</si>
  <si>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</si>
  <si>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</si>
  <si>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</si>
  <si>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</si>
  <si>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</si>
  <si>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</si>
  <si>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</si>
  <si>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</si>
  <si>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</si>
  <si>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</si>
  <si>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</si>
  <si>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</si>
  <si>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</si>
  <si>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</si>
  <si>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</si>
  <si>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</si>
  <si>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</si>
  <si>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</si>
  <si>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</si>
  <si>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</si>
  <si>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</si>
  <si>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</si>
  <si>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</si>
  <si>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</si>
  <si>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</si>
  <si>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</si>
  <si>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</si>
  <si>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</si>
  <si>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</si>
  <si>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</si>
  <si>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</si>
  <si>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</si>
  <si>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</si>
  <si>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</si>
  <si>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</si>
  <si>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</si>
  <si>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</si>
  <si>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</si>
  <si>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</si>
  <si>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</si>
  <si>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</si>
  <si>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</si>
  <si>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</si>
  <si>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</si>
  <si>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</si>
  <si>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</si>
  <si>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</si>
  <si>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</si>
  <si>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</si>
  <si>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</si>
  <si>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</si>
  <si>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</si>
  <si>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</si>
  <si>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</si>
  <si>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</si>
  <si>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</si>
  <si>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</si>
  <si>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</si>
  <si>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</si>
  <si>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</si>
  <si>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</si>
  <si>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</si>
  <si>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</si>
  <si>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</si>
  <si>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</si>
  <si>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</si>
  <si>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</si>
  <si>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</si>
  <si>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</si>
  <si>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</si>
  <si>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</si>
  <si>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</si>
  <si>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</si>
  <si>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</si>
  <si>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</si>
  <si>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</si>
  <si>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</si>
  <si>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</si>
  <si>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</si>
  <si>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</si>
  <si>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</si>
  <si>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</si>
  <si>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</si>
  <si>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</si>
  <si>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</si>
  <si>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</si>
  <si>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</si>
  <si>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</si>
  <si>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</si>
  <si>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</si>
  <si>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</si>
  <si>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</si>
  <si>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</si>
  <si>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</si>
  <si>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</si>
  <si>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</si>
  <si>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</si>
  <si>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</si>
  <si>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</si>
  <si>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</si>
  <si>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</si>
  <si>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</si>
  <si>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</si>
  <si>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</si>
  <si>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</si>
  <si>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</si>
  <si>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</si>
  <si>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</si>
  <si>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</si>
  <si>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</si>
  <si>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</si>
  <si>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</si>
  <si>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</si>
  <si>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</si>
  <si>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</si>
  <si>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</si>
  <si>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</si>
  <si>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</si>
  <si>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</si>
  <si>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</si>
  <si>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</si>
  <si>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</si>
  <si>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</si>
  <si>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</si>
  <si>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</si>
  <si>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</si>
  <si>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</si>
  <si>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</si>
  <si>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</si>
  <si>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</si>
  <si>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</si>
  <si>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</si>
  <si>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</si>
  <si>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</si>
  <si>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</si>
  <si>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</si>
  <si>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</si>
  <si>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</si>
  <si>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</si>
  <si>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</si>
  <si>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</si>
  <si>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</si>
  <si>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</si>
  <si>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</si>
  <si>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</si>
  <si>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</si>
  <si>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</si>
  <si>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</si>
  <si>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</si>
  <si>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</si>
  <si>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</si>
  <si>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</si>
  <si>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</si>
  <si>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</si>
  <si>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</si>
  <si>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</si>
  <si>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</si>
  <si>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</si>
  <si>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</si>
  <si>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</si>
  <si>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</si>
  <si>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</si>
  <si>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</si>
  <si>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</si>
  <si>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</si>
  <si>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</si>
  <si>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</si>
  <si>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</si>
  <si>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</si>
  <si>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</si>
  <si>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</si>
  <si>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</si>
  <si>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</si>
  <si>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</si>
  <si>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</si>
  <si>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</si>
  <si>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</si>
  <si>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</si>
  <si>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</si>
  <si>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</si>
  <si>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</si>
  <si>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</si>
  <si>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</si>
  <si>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</si>
  <si>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</si>
  <si>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</si>
  <si>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</si>
  <si>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</si>
  <si>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</si>
  <si>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</si>
  <si>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</si>
  <si>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</si>
  <si>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</si>
  <si>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</si>
  <si>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</si>
  <si>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</si>
  <si>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</si>
  <si>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</si>
  <si>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</si>
  <si>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</si>
  <si>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</si>
  <si>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</si>
  <si>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</si>
  <si>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</si>
  <si>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</si>
  <si>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</si>
  <si>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</si>
  <si>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</si>
  <si>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</si>
  <si>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</si>
  <si>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</si>
  <si>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</si>
  <si>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</si>
  <si>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</si>
  <si>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</si>
  <si>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</si>
  <si>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</si>
  <si>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</si>
  <si>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</si>
  <si>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</si>
  <si>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</si>
  <si>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</si>
  <si>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</si>
  <si>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</si>
  <si>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</si>
  <si>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</si>
  <si>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</si>
  <si>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</si>
  <si>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</si>
  <si>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</si>
  <si>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</si>
  <si>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</si>
  <si>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</si>
  <si>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</si>
  <si>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</si>
  <si>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</si>
  <si>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</si>
  <si>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</si>
  <si>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</si>
  <si>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</si>
  <si>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</si>
  <si>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</si>
  <si>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</si>
  <si>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</si>
  <si>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</si>
  <si>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</si>
  <si>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</si>
  <si>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</si>
  <si>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</si>
  <si>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</si>
  <si>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</si>
  <si>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</si>
  <si>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</si>
  <si>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</si>
  <si>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</si>
  <si>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</si>
  <si>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</si>
  <si>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</si>
  <si>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</si>
  <si>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</si>
  <si>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</si>
  <si>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</si>
  <si>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</si>
  <si>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</si>
  <si>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</si>
  <si>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</si>
  <si>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</si>
  <si>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</si>
  <si>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</si>
  <si>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</si>
  <si>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</si>
  <si>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</si>
  <si>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</si>
  <si>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</si>
  <si>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</si>
  <si>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</si>
  <si>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</si>
  <si>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</si>
  <si>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</si>
  <si>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</si>
  <si>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</si>
  <si>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</si>
  <si>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</si>
  <si>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</si>
  <si>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</si>
  <si>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</si>
  <si>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</si>
  <si>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</si>
  <si>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</si>
  <si>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</si>
  <si>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</si>
  <si>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</si>
  <si>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</si>
  <si>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</si>
  <si>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</si>
  <si>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</si>
  <si>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</si>
  <si>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</si>
  <si>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</si>
  <si>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</si>
  <si>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</si>
  <si>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</si>
  <si>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</si>
  <si>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</si>
  <si>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</si>
  <si>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</si>
  <si>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</si>
  <si>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</si>
  <si>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</si>
  <si>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</si>
  <si>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</si>
  <si>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</si>
  <si>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</si>
  <si>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</si>
  <si>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</si>
  <si>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</si>
  <si>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</si>
  <si>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</si>
  <si>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</si>
  <si>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</si>
  <si>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</si>
  <si>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</si>
  <si>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</si>
  <si>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</si>
  <si>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</si>
  <si>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</si>
  <si>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</si>
  <si>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</si>
  <si>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</si>
  <si>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</si>
  <si>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</si>
  <si>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</si>
  <si>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</si>
  <si>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</si>
  <si>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</si>
  <si>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</si>
  <si>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</si>
  <si>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</si>
  <si>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</si>
  <si>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</si>
  <si>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</si>
  <si>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</si>
  <si>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</si>
  <si>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</si>
  <si>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</si>
  <si>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</si>
  <si>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</si>
  <si>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</si>
  <si>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</si>
  <si>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</si>
  <si>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</si>
  <si>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</si>
  <si>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</si>
  <si>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</si>
  <si>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</si>
  <si>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</si>
  <si>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</si>
  <si>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</si>
  <si>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</si>
  <si>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</si>
  <si>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</si>
  <si>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</si>
  <si>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</si>
  <si>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</si>
  <si>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</si>
  <si>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</si>
  <si>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</si>
  <si>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</si>
  <si>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</si>
  <si>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</si>
  <si>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</si>
  <si>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</si>
  <si>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</si>
  <si>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</si>
  <si>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</si>
  <si>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</si>
  <si>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</si>
  <si>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</si>
  <si>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</si>
  <si>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</si>
  <si>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</si>
  <si>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</si>
  <si>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</si>
  <si>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</si>
  <si>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</si>
  <si>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</si>
  <si>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</si>
  <si>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</si>
  <si>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</si>
  <si>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</si>
  <si>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</si>
  <si>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</si>
  <si>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</si>
  <si>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</si>
  <si>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</si>
  <si>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</si>
  <si>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</si>
  <si>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</si>
  <si>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</si>
  <si>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</si>
  <si>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</si>
  <si>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</si>
  <si>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</si>
  <si>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</si>
  <si>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</si>
  <si>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</si>
  <si>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</si>
  <si>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</si>
  <si>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</si>
  <si>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</si>
  <si>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</si>
  <si>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</si>
  <si>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</si>
  <si>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</si>
  <si>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</si>
  <si>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</si>
  <si>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</si>
  <si>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</si>
  <si>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</si>
  <si>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</si>
  <si>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</si>
  <si>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</si>
  <si>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</si>
  <si>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</si>
  <si>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</si>
  <si>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</si>
  <si>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</si>
  <si>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</si>
  <si>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</si>
  <si>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</si>
  <si>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</si>
  <si>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</si>
  <si>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</si>
  <si>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</si>
  <si>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</si>
  <si>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</si>
  <si>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</si>
  <si>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</si>
  <si>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</si>
  <si>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</si>
  <si>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</si>
  <si>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</si>
  <si>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</si>
  <si>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</si>
  <si>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</si>
  <si>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</si>
  <si>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</si>
  <si>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</si>
  <si>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</si>
  <si>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</si>
  <si>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</si>
  <si>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</si>
  <si>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</si>
  <si>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</si>
  <si>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</si>
  <si>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</si>
  <si>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</si>
  <si>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</si>
  <si>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</si>
  <si>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</si>
  <si>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</si>
  <si>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</si>
  <si>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</si>
  <si>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</si>
  <si>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</si>
  <si>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</si>
  <si>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</si>
  <si>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</si>
  <si>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</si>
  <si>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</si>
  <si>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</si>
  <si>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</si>
  <si>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</si>
  <si>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</si>
  <si>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</si>
  <si>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</si>
  <si>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</si>
  <si>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</si>
  <si>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</si>
  <si>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</si>
  <si>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</si>
  <si>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</si>
  <si>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</si>
  <si>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</si>
  <si>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</si>
  <si>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</si>
  <si>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</si>
  <si>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</si>
  <si>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</si>
  <si>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</si>
  <si>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</si>
  <si>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</si>
  <si>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</si>
  <si>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</si>
  <si>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</si>
  <si>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</si>
  <si>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</si>
  <si>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</si>
  <si>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</si>
  <si>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</si>
  <si>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</si>
  <si>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</si>
  <si>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</si>
  <si>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</si>
  <si>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</si>
  <si>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</si>
  <si>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</si>
  <si>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</si>
  <si>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</si>
  <si>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</si>
  <si>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</si>
  <si>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</si>
  <si>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</si>
  <si>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</si>
  <si>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</si>
  <si>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</si>
  <si>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</si>
  <si>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</si>
  <si>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</si>
  <si>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</si>
  <si>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</si>
  <si>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</si>
  <si>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</si>
  <si>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</si>
  <si>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</si>
  <si>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</si>
  <si>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</si>
  <si>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</si>
  <si>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</si>
  <si>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</si>
  <si>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</si>
  <si>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</si>
  <si>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</si>
  <si>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</si>
  <si>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</si>
  <si>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</si>
  <si>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</si>
  <si>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</si>
  <si>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</si>
  <si>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</si>
  <si>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</si>
  <si>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</si>
  <si>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</si>
  <si>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</si>
  <si>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</si>
  <si>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</si>
  <si>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</si>
  <si>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</si>
  <si>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</si>
  <si>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</si>
  <si>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</si>
  <si>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</si>
  <si>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</si>
  <si>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</si>
  <si>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</si>
  <si>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</si>
  <si>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</si>
  <si>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</si>
  <si>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</si>
  <si>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</si>
  <si>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</si>
  <si>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</si>
  <si>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</si>
  <si>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</si>
  <si>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</si>
  <si>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</si>
  <si>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</si>
  <si>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</si>
  <si>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</si>
  <si>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</si>
  <si>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</si>
  <si>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</si>
  <si>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</si>
  <si>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</si>
  <si>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</si>
  <si>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</si>
  <si>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</si>
  <si>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</si>
  <si>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</si>
  <si>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</si>
  <si>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</si>
  <si>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</si>
  <si>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</si>
  <si>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</si>
  <si>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</si>
  <si>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</si>
  <si>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</si>
  <si>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</si>
  <si>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</si>
  <si>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</si>
  <si>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</si>
  <si>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</si>
  <si>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</si>
  <si>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</si>
  <si>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</si>
  <si>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</si>
  <si>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</si>
  <si>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</si>
  <si>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</si>
  <si>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</si>
  <si>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</si>
  <si>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</si>
  <si>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</si>
  <si>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</si>
  <si>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</si>
  <si>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</si>
  <si>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</si>
  <si>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</si>
  <si>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</si>
  <si>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</si>
  <si>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</si>
  <si>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</si>
  <si>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</si>
  <si>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</si>
  <si>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</si>
  <si>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</si>
  <si>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</si>
  <si>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</si>
  <si>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</si>
  <si>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</si>
  <si>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</si>
  <si>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</si>
  <si>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</si>
  <si>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</si>
  <si>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</si>
  <si>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</si>
  <si>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</si>
  <si>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</si>
  <si>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</si>
  <si>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</si>
  <si>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</si>
  <si>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</si>
  <si>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</si>
  <si>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</si>
  <si>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</si>
  <si>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</si>
  <si>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</si>
  <si>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</si>
  <si>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</si>
  <si>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</si>
  <si>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</si>
  <si>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</si>
  <si>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</si>
  <si>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</si>
  <si>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</si>
  <si>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</si>
  <si>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</si>
  <si>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</si>
  <si>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</si>
  <si>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</si>
  <si>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</si>
  <si>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</si>
  <si>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</si>
  <si>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</si>
  <si>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</si>
  <si>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</si>
  <si>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</si>
  <si>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</si>
  <si>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</si>
  <si>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</si>
  <si>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</si>
  <si>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</si>
  <si>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</si>
  <si>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</si>
  <si>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</si>
  <si>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</si>
  <si>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</si>
  <si>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</si>
  <si>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</si>
  <si>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</si>
  <si>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</si>
  <si>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</si>
  <si>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</si>
  <si>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</si>
  <si>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</si>
  <si>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</si>
  <si>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</si>
  <si>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</si>
  <si>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</si>
  <si>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</si>
  <si>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</si>
  <si>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</si>
  <si>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</si>
  <si>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</si>
  <si>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</si>
  <si>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</si>
  <si>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</si>
  <si>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</si>
  <si>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</si>
  <si>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</si>
  <si>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</si>
  <si>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</si>
  <si>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</si>
  <si>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</si>
  <si>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</si>
  <si>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</si>
  <si>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</si>
  <si>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</si>
  <si>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</si>
  <si>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</si>
  <si>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</si>
  <si>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</si>
  <si>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</si>
  <si>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</si>
  <si>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</si>
  <si>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</si>
  <si>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</si>
  <si>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</si>
  <si>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</si>
  <si>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</si>
  <si>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</si>
  <si>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</si>
  <si>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</si>
  <si>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</si>
  <si>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</si>
  <si>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</si>
  <si>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</si>
  <si>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</si>
  <si>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</si>
  <si>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</si>
  <si>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</si>
  <si>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</si>
  <si>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</si>
  <si>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</si>
  <si>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</si>
  <si>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</si>
  <si>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</si>
  <si>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</si>
  <si>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</si>
  <si>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</si>
  <si>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</si>
  <si>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</si>
  <si>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</si>
  <si>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</si>
  <si>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</si>
  <si>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</si>
  <si>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</si>
  <si>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</si>
  <si>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</si>
  <si>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</si>
  <si>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</si>
  <si>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</si>
  <si>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</si>
  <si>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</si>
  <si>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</si>
  <si>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</si>
  <si>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</si>
  <si>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</si>
  <si>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</si>
  <si>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</si>
  <si>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</si>
  <si>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</si>
  <si>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</si>
  <si>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</si>
  <si>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</si>
  <si>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</si>
  <si>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</si>
  <si>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</si>
  <si>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</si>
  <si>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</si>
  <si>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</si>
  <si>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</si>
  <si>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</si>
  <si>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</si>
  <si>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</si>
  <si>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</si>
  <si>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</si>
  <si>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</si>
  <si>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</si>
  <si>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</si>
  <si>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</si>
  <si>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</si>
  <si>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</si>
  <si>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</si>
  <si>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</si>
  <si>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</si>
  <si>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</si>
  <si>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</si>
  <si>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</si>
  <si>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</si>
  <si>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</si>
  <si>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</si>
  <si>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</si>
  <si>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</si>
  <si>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</si>
  <si>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</si>
  <si>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</si>
  <si>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</si>
  <si>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</si>
  <si>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</si>
  <si>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</si>
  <si>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</si>
  <si>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</si>
  <si>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</si>
  <si>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</si>
  <si>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</si>
  <si>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</si>
  <si>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</si>
  <si>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</si>
  <si>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</si>
  <si>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</si>
  <si>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</si>
  <si>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</si>
  <si>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</si>
  <si>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</si>
  <si>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</si>
  <si>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</si>
  <si>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</si>
  <si>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</si>
  <si>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</si>
  <si>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</si>
  <si>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</si>
  <si>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</si>
  <si>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</si>
  <si>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</si>
  <si>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</si>
  <si>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</si>
  <si>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</si>
  <si>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</si>
  <si>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</si>
  <si>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</si>
  <si>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</si>
  <si>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</si>
  <si>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</si>
  <si>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</si>
  <si>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</si>
  <si>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</si>
  <si>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</si>
  <si>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</si>
  <si>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</si>
  <si>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</si>
  <si>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</si>
  <si>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</si>
  <si>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</si>
  <si>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</si>
  <si>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</si>
  <si>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</si>
  <si>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</si>
  <si>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</si>
  <si>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</si>
  <si>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</si>
  <si>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</si>
  <si>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</si>
  <si>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</si>
  <si>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</si>
  <si>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</si>
  <si>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</si>
  <si>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</si>
  <si>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</si>
  <si>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</si>
  <si>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</si>
  <si>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</si>
  <si>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</si>
  <si>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</si>
  <si>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</si>
  <si>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</si>
  <si>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</si>
  <si>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</si>
  <si>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</si>
  <si>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</si>
  <si>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</si>
  <si>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</si>
  <si>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</si>
  <si>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</si>
  <si>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</si>
  <si>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</si>
  <si>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</si>
  <si>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</si>
  <si>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</si>
  <si>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</si>
  <si>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</si>
  <si>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</si>
  <si>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</si>
  <si>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</si>
  <si>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</si>
  <si>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</si>
  <si>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</si>
  <si>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</si>
  <si>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</si>
  <si>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</si>
  <si>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</si>
  <si>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</si>
  <si>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</si>
  <si>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</si>
  <si>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</si>
  <si>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</si>
  <si>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</si>
  <si>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</si>
  <si>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</si>
  <si>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</si>
  <si>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</si>
  <si>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</si>
  <si>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</si>
  <si>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</si>
  <si>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</si>
  <si>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</si>
  <si>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</si>
  <si>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</si>
  <si>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</si>
  <si>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</si>
  <si>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</si>
  <si>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</si>
  <si>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</si>
  <si>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</si>
  <si>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</si>
  <si>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</si>
  <si>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</si>
  <si>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</si>
  <si>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</si>
  <si>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</si>
  <si>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</si>
  <si>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</si>
  <si>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</si>
  <si>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</si>
  <si>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</si>
  <si>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</si>
  <si>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</si>
  <si>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</si>
  <si>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</si>
  <si>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</si>
  <si>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</si>
  <si>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</si>
  <si>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</si>
  <si>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</si>
  <si>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</si>
  <si>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</si>
  <si>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</si>
  <si>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</si>
  <si>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</si>
  <si>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</si>
  <si>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</si>
  <si>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</si>
  <si>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</si>
  <si>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</si>
  <si>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</si>
  <si>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</si>
  <si>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</si>
  <si>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</si>
  <si>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</si>
  <si>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</si>
  <si>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</si>
  <si>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</si>
  <si>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</si>
  <si>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</si>
  <si>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</si>
  <si>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</si>
  <si>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</si>
  <si>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</si>
  <si>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</si>
  <si>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</si>
  <si>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</si>
  <si>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</si>
  <si>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</si>
  <si>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</si>
  <si>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</si>
  <si>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</si>
  <si>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</si>
  <si>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</si>
  <si>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</si>
  <si>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</si>
  <si>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</si>
  <si>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</si>
  <si>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</si>
  <si>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</si>
  <si>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</si>
  <si>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</si>
  <si>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</si>
  <si>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</si>
  <si>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</si>
  <si>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</si>
  <si>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</si>
  <si>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</si>
  <si>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</si>
  <si>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</si>
  <si>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</si>
  <si>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</si>
  <si>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</si>
  <si>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</si>
  <si>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</si>
  <si>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</si>
  <si>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</si>
  <si>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</si>
  <si>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</si>
  <si>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</si>
  <si>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</si>
  <si>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</si>
  <si>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</si>
  <si>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</si>
  <si>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</si>
  <si>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</si>
  <si>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</si>
  <si>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</si>
  <si>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</si>
  <si>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</si>
  <si>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</si>
  <si>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</si>
  <si>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</si>
  <si>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</si>
  <si>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</si>
  <si>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</si>
  <si>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</si>
  <si>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</si>
  <si>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</si>
  <si>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</si>
  <si>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</si>
  <si>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</si>
  <si>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</si>
  <si>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</si>
  <si>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</si>
  <si>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</si>
  <si>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</si>
  <si>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</si>
  <si>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</si>
  <si>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</si>
  <si>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</si>
  <si>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</si>
  <si>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</si>
  <si>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</si>
  <si>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</si>
  <si>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</si>
  <si>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</si>
  <si>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</si>
  <si>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</si>
  <si>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</si>
  <si>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</si>
  <si>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</si>
  <si>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</si>
  <si>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</si>
  <si>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</si>
  <si>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</si>
  <si>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</si>
  <si>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</si>
  <si>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</si>
  <si>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</si>
  <si>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</si>
  <si>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</si>
  <si>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</si>
  <si>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</si>
  <si>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</si>
  <si>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</si>
  <si>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</si>
  <si>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</si>
  <si>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</si>
  <si>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</si>
  <si>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</si>
  <si>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</si>
  <si>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</si>
  <si>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</si>
  <si>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</si>
  <si>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</si>
  <si>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</si>
  <si>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</si>
  <si>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</si>
  <si>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</si>
  <si>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</si>
  <si>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</si>
  <si>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</si>
  <si>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</si>
  <si>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</si>
  <si>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</si>
  <si>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</si>
  <si>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</si>
  <si>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</si>
  <si>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</si>
  <si>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</si>
  <si>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</si>
  <si>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</si>
  <si>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</si>
  <si>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</si>
  <si>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</si>
  <si>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</si>
  <si>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</si>
  <si>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</si>
  <si>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</si>
  <si>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</si>
  <si>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</si>
  <si>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</si>
  <si>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</si>
  <si>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</si>
  <si>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</si>
  <si>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</si>
  <si>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</si>
  <si>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</si>
  <si>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</si>
  <si>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</si>
  <si>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</si>
  <si>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</si>
  <si>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</si>
  <si>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</si>
  <si>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</si>
  <si>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</si>
  <si>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</si>
  <si>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</si>
  <si>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</si>
  <si>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</si>
  <si>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</si>
  <si>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</si>
  <si>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</si>
  <si>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</si>
  <si>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</si>
  <si>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</si>
  <si>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</si>
  <si>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</si>
  <si>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</si>
  <si>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</si>
  <si>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</si>
  <si>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</si>
  <si>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</si>
  <si>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</si>
  <si>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</si>
  <si>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</si>
  <si>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</si>
  <si>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</si>
  <si>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</si>
  <si>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</si>
  <si>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</si>
  <si>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</si>
  <si>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</si>
  <si>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</si>
  <si>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</si>
  <si>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</si>
  <si>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</si>
  <si>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</si>
  <si>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</si>
  <si>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</si>
  <si>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</si>
  <si>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</si>
  <si>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</si>
  <si>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</si>
  <si>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</si>
  <si>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</si>
  <si>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</si>
  <si>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</si>
  <si>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</si>
  <si>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</si>
  <si>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</si>
  <si>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</si>
  <si>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</si>
  <si>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</si>
  <si>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</si>
  <si>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</si>
  <si>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</si>
  <si>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</si>
  <si>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</si>
  <si>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</si>
  <si>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</si>
  <si>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</si>
  <si>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</si>
  <si>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</si>
  <si>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</si>
  <si>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</si>
  <si>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</si>
  <si>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</si>
  <si>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</si>
  <si>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</si>
  <si>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</si>
  <si>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</si>
  <si>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</si>
  <si>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</si>
  <si>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</si>
  <si>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</si>
  <si>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</si>
  <si>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</si>
  <si>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</si>
  <si>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</si>
  <si>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</si>
  <si>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</si>
  <si>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</si>
  <si>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</si>
  <si>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</si>
  <si>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</si>
  <si>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</si>
  <si>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</si>
  <si>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</si>
  <si>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</si>
  <si>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</si>
  <si>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</si>
  <si>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</si>
  <si>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</si>
  <si>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</si>
  <si>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</si>
  <si>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</si>
  <si>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</si>
  <si>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</si>
  <si>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</si>
  <si>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</si>
  <si>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</si>
  <si>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</si>
  <si>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</si>
  <si>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</si>
  <si>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</si>
  <si>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</si>
  <si>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</si>
  <si>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</si>
  <si>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</si>
  <si>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</si>
  <si>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</si>
  <si>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</si>
  <si>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</si>
  <si>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</si>
  <si>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</si>
  <si>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</si>
  <si>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</si>
  <si>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</si>
  <si>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</si>
  <si>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</si>
  <si>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</si>
  <si>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</si>
  <si>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</si>
  <si>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</si>
  <si>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</si>
  <si>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</si>
  <si>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</si>
  <si>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</si>
  <si>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</si>
  <si>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</si>
  <si>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</si>
  <si>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</si>
  <si>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</si>
  <si>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</si>
  <si>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</si>
  <si>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</si>
  <si>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</si>
  <si>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</si>
  <si>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</si>
  <si>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</si>
  <si>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</si>
  <si>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</si>
  <si>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</si>
  <si>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</si>
  <si>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</si>
  <si>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</si>
  <si>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</si>
  <si>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</si>
  <si>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</si>
  <si>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</si>
  <si>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</si>
  <si>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</si>
  <si>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</si>
  <si>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</si>
  <si>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</si>
  <si>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</si>
  <si>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</si>
  <si>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</si>
  <si>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</si>
  <si>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</si>
  <si>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</si>
  <si>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</si>
  <si>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</si>
  <si>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</si>
  <si>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</si>
  <si>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</si>
  <si>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</si>
  <si>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</si>
  <si>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</si>
  <si>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</si>
  <si>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</si>
  <si>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</si>
  <si>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</si>
  <si>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</si>
  <si>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</si>
  <si>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</si>
  <si>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</si>
  <si>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</si>
  <si>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</si>
  <si>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</si>
  <si>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</si>
  <si>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</si>
  <si>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</si>
  <si>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</si>
  <si>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</si>
  <si>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</si>
  <si>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</si>
  <si>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</si>
  <si>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</si>
  <si>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</si>
  <si>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</si>
  <si>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</si>
  <si>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</si>
  <si>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</si>
  <si>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</si>
  <si>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</si>
  <si>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</si>
  <si>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</si>
  <si>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</si>
  <si>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</si>
  <si>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</si>
  <si>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</si>
  <si>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</si>
  <si>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</si>
  <si>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</si>
  <si>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</si>
  <si>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</si>
  <si>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</si>
  <si>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</si>
  <si>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</si>
  <si>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</si>
  <si>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</si>
  <si>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</si>
  <si>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</si>
  <si>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</si>
  <si>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</si>
  <si>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</si>
  <si>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</si>
  <si>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</si>
  <si>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</si>
  <si>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</si>
  <si>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</si>
  <si>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</si>
  <si>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</si>
  <si>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</si>
  <si>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</si>
  <si>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</si>
  <si>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</si>
  <si>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</si>
  <si>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</si>
  <si>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</si>
  <si>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</si>
  <si>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</si>
  <si>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</si>
  <si>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</si>
  <si>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</si>
  <si>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</si>
  <si>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</si>
  <si>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</si>
  <si>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</si>
  <si>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</si>
  <si>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</si>
  <si>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</si>
  <si>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</si>
  <si>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</si>
  <si>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</si>
  <si>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</si>
  <si>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</si>
  <si>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</si>
  <si>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</si>
  <si>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</si>
  <si>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</si>
  <si>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</si>
  <si>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</si>
  <si>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</si>
  <si>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</si>
  <si>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</si>
  <si>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</si>
  <si>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</si>
  <si>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</si>
  <si>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</si>
  <si>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</si>
  <si>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</si>
  <si>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</si>
  <si>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</si>
  <si>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</si>
  <si>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</si>
  <si>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</si>
  <si>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</si>
  <si>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</si>
  <si>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</si>
  <si>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</si>
  <si>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</si>
  <si>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</si>
  <si>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</si>
  <si>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</si>
  <si>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</si>
  <si>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</si>
  <si>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</si>
  <si>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</si>
  <si>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</si>
  <si>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</si>
  <si>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</si>
  <si>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</si>
  <si>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</si>
  <si>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</si>
  <si>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</si>
  <si>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</si>
  <si>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</si>
  <si>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</si>
  <si>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</si>
  <si>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</si>
  <si>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</si>
  <si>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</si>
  <si>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</si>
  <si>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</si>
  <si>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</si>
  <si>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</si>
  <si>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</si>
  <si>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</si>
  <si>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</si>
  <si>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</si>
  <si>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</si>
  <si>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</si>
  <si>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</si>
  <si>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</si>
  <si>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</si>
  <si>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</si>
  <si>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</si>
  <si>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</si>
  <si>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</si>
  <si>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</si>
  <si>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</si>
  <si>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</si>
  <si>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</si>
  <si>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</si>
  <si>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</si>
  <si>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</si>
  <si>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</si>
  <si>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</si>
  <si>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</si>
  <si>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</si>
  <si>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</si>
  <si>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</si>
  <si>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</si>
  <si>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</si>
  <si>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</si>
  <si>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</si>
  <si>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</si>
  <si>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</si>
  <si>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</si>
  <si>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</si>
  <si>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</si>
  <si>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</si>
  <si>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</si>
  <si>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</si>
  <si>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</si>
  <si>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</si>
  <si>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</si>
  <si>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</si>
  <si>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</si>
  <si>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</si>
  <si>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</si>
  <si>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</si>
  <si>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</si>
  <si>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</si>
  <si>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</si>
  <si>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</si>
  <si>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</si>
  <si>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</si>
  <si>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</si>
  <si>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</si>
  <si>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</si>
  <si>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</si>
  <si>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</si>
  <si>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</si>
  <si>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</si>
  <si>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</si>
  <si>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</si>
  <si>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</si>
  <si>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</si>
  <si>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</si>
  <si>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</si>
  <si>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</si>
  <si>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</si>
  <si>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</si>
  <si>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</si>
  <si>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</si>
  <si>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</si>
  <si>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</si>
  <si>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</si>
  <si>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</si>
  <si>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</si>
  <si>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</si>
  <si>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</si>
  <si>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</si>
  <si>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</si>
  <si>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</si>
  <si>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</si>
  <si>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</si>
  <si>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</si>
  <si>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</si>
  <si>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</si>
  <si>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</si>
  <si>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</si>
  <si>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</si>
  <si>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</si>
  <si>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</si>
  <si>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</si>
  <si>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</si>
  <si>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</si>
  <si>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</si>
  <si>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</si>
  <si>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</si>
  <si>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</si>
  <si>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</si>
  <si>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</si>
  <si>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</si>
  <si>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</si>
  <si>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</si>
  <si>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</si>
  <si>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</si>
  <si>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</si>
  <si>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</si>
  <si>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</si>
  <si>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</si>
  <si>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</si>
  <si>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</si>
  <si>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</si>
  <si>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</si>
  <si>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</si>
  <si>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</si>
  <si>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</si>
  <si>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</si>
  <si>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</si>
  <si>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</si>
  <si>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</si>
  <si>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</si>
  <si>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</si>
  <si>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</si>
  <si>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</si>
  <si>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</si>
  <si>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</si>
  <si>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</si>
  <si>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</si>
  <si>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</si>
  <si>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</si>
  <si>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</si>
  <si>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</si>
  <si>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</si>
  <si>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</si>
  <si>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</si>
  <si>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</si>
  <si>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</si>
  <si>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</si>
  <si>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</si>
  <si>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</si>
  <si>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</si>
  <si>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</si>
  <si>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</si>
  <si>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</si>
  <si>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</si>
  <si>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</si>
  <si>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</si>
  <si>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</si>
  <si>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</si>
  <si>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</si>
  <si>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</si>
  <si>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</si>
  <si>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</si>
  <si>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</si>
  <si>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</si>
  <si>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</si>
  <si>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</si>
  <si>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</si>
  <si>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</si>
  <si>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</si>
  <si>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</si>
  <si>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</si>
  <si>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</si>
  <si>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</si>
  <si>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</si>
  <si>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</si>
  <si>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</si>
  <si>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</si>
  <si>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</si>
  <si>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</si>
  <si>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</si>
  <si>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</si>
  <si>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</si>
  <si>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</si>
  <si>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</si>
  <si>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</si>
  <si>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</si>
  <si>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</si>
  <si>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</si>
  <si>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</si>
  <si>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</si>
  <si>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</si>
  <si>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</si>
  <si>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</si>
  <si>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</si>
  <si>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</si>
  <si>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</si>
  <si>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</si>
  <si>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</si>
  <si>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</si>
  <si>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</si>
  <si>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</si>
  <si>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</si>
  <si>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</si>
  <si>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</si>
  <si>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</si>
  <si>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</si>
  <si>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</si>
  <si>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</si>
  <si>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</si>
  <si>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</si>
  <si>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</si>
  <si>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</si>
  <si>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</si>
  <si>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</si>
  <si>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</si>
  <si>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</si>
  <si>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</si>
  <si>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</si>
  <si>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</si>
  <si>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</si>
  <si>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</si>
  <si>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</si>
  <si>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</si>
  <si>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</si>
  <si>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</si>
  <si>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</si>
  <si>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</si>
  <si>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</si>
  <si>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</si>
  <si>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</si>
  <si>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</si>
  <si>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</si>
  <si>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</si>
  <si>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</si>
  <si>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</si>
  <si>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</si>
  <si>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</si>
  <si>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</si>
  <si>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</si>
  <si>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</si>
  <si>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</si>
  <si>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</si>
  <si>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</si>
  <si>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</si>
  <si>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</si>
  <si>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</si>
  <si>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</si>
  <si>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</si>
  <si>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</si>
  <si>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</si>
  <si>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</si>
  <si>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</si>
  <si>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</si>
  <si>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</si>
  <si>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</si>
  <si>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</si>
  <si>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</si>
  <si>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</si>
  <si>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</si>
  <si>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</si>
  <si>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</si>
  <si>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</si>
  <si>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</si>
  <si>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</si>
  <si>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</si>
  <si>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</si>
  <si>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</si>
  <si>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</si>
  <si>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</si>
  <si>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</si>
  <si>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</si>
  <si>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</si>
  <si>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</si>
  <si>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</si>
  <si>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</si>
  <si>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</si>
  <si>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</si>
  <si>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</si>
  <si>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</si>
  <si>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</si>
  <si>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</si>
  <si>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</si>
  <si>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</si>
  <si>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</si>
  <si>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</si>
  <si>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</si>
  <si>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</si>
  <si>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</si>
  <si>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</si>
  <si>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</si>
  <si>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</si>
  <si>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</si>
  <si>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</si>
  <si>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</si>
  <si>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</si>
  <si>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</si>
  <si>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</si>
  <si>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</si>
  <si>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</si>
  <si>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</si>
  <si>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</si>
  <si>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</si>
  <si>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</si>
  <si>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</si>
  <si>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</si>
  <si>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</si>
  <si>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</si>
  <si>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</si>
  <si>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</si>
  <si>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</si>
  <si>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</si>
  <si>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</si>
  <si>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</si>
  <si>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</si>
  <si>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</si>
  <si>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</si>
  <si>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</si>
  <si>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</si>
  <si>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</si>
  <si>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</si>
  <si>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</si>
  <si>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</si>
  <si>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</si>
  <si>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</si>
  <si>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</si>
  <si>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</si>
  <si>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</si>
  <si>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</si>
  <si>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</si>
  <si>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</si>
  <si>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</si>
  <si>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</si>
  <si>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</si>
  <si>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</si>
  <si>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</si>
  <si>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</si>
  <si>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</si>
  <si>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</si>
  <si>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</si>
  <si>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</si>
  <si>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</si>
  <si>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</si>
  <si>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</si>
  <si>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</si>
  <si>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</si>
  <si>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</si>
  <si>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</si>
  <si>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</si>
  <si>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</si>
  <si>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</si>
  <si>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</si>
  <si>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</si>
  <si>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</si>
  <si>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</si>
  <si>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</si>
  <si>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</si>
  <si>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</si>
  <si>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</si>
  <si>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</si>
  <si>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</si>
  <si>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</si>
  <si>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</si>
  <si>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</si>
  <si>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</si>
  <si>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</si>
  <si>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</si>
  <si>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</si>
  <si>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</si>
  <si>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</si>
  <si>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</si>
  <si>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</si>
  <si>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</si>
  <si>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</si>
  <si>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</si>
  <si>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</si>
  <si>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</si>
  <si>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</si>
  <si>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</si>
  <si>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</si>
  <si>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</si>
  <si>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</si>
  <si>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</si>
  <si>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</si>
  <si>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</si>
  <si>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</si>
  <si>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</si>
  <si>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</si>
  <si>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</si>
  <si>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</si>
  <si>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</si>
  <si>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</si>
  <si>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</si>
  <si>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</si>
  <si>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</si>
  <si>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</si>
  <si>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</si>
  <si>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</si>
  <si>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</si>
  <si>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</si>
  <si>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</si>
  <si>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</si>
  <si>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</si>
  <si>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</si>
  <si>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</si>
  <si>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</si>
  <si>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</si>
  <si>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</si>
  <si>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</si>
  <si>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</si>
  <si>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</si>
  <si>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</si>
  <si>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</si>
  <si>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</si>
  <si>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</si>
  <si>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</si>
  <si>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</si>
  <si>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</si>
  <si>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</si>
  <si>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</si>
  <si>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</si>
  <si>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</si>
  <si>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</si>
  <si>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</si>
  <si>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</si>
  <si>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</si>
  <si>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</si>
  <si>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</si>
  <si>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</si>
  <si>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</si>
  <si>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</si>
  <si>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</si>
  <si>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</si>
  <si>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</si>
  <si>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</si>
  <si>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</si>
  <si>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</si>
  <si>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</si>
  <si>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</si>
  <si>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</si>
  <si>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</si>
  <si>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</si>
  <si>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</si>
  <si>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</si>
  <si>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</si>
  <si>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</si>
  <si>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</si>
  <si>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</si>
  <si>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</si>
  <si>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</si>
  <si>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</si>
  <si>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</si>
  <si>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</si>
  <si>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</si>
  <si>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</si>
  <si>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</si>
  <si>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</si>
  <si>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</si>
  <si>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</si>
  <si>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</si>
  <si>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</si>
  <si>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</si>
  <si>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</si>
  <si>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</si>
  <si>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</si>
  <si>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</si>
  <si>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</si>
  <si>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</si>
  <si>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</si>
  <si>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</si>
  <si>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</si>
  <si>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</si>
  <si>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</si>
  <si>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</si>
  <si>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</si>
  <si>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</si>
  <si>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</si>
  <si>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</si>
  <si>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</si>
  <si>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</si>
  <si>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</si>
  <si>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</si>
  <si>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</si>
  <si>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</si>
  <si>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</si>
  <si>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</si>
  <si>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</si>
  <si>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</si>
  <si>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</si>
  <si>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</si>
  <si>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</si>
  <si>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</si>
  <si>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</si>
  <si>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</si>
  <si>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</si>
  <si>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</si>
  <si>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</si>
  <si>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</si>
  <si>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</si>
  <si>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</si>
  <si>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</si>
  <si>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</si>
  <si>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</si>
  <si>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</si>
  <si>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</si>
  <si>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</si>
  <si>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</si>
  <si>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</si>
  <si>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</si>
  <si>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</si>
  <si>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</si>
  <si>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</si>
  <si>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</si>
  <si>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</si>
  <si>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</si>
  <si>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</si>
  <si>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</si>
  <si>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</si>
  <si>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</si>
  <si>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</si>
  <si>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</si>
  <si>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</si>
  <si>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</si>
  <si>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</si>
  <si>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</si>
  <si>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</si>
  <si>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</si>
  <si>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</si>
  <si>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</si>
  <si>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</si>
  <si>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</si>
  <si>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</si>
  <si>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</si>
  <si>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</si>
  <si>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</si>
  <si>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</si>
  <si>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</si>
  <si>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</si>
  <si>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</si>
  <si>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</si>
  <si>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</si>
  <si>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</si>
  <si>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</si>
  <si>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</si>
  <si>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</si>
  <si>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</si>
  <si>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</si>
  <si>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</si>
  <si>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</si>
  <si>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</si>
  <si>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</si>
  <si>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</si>
  <si>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</si>
  <si>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</si>
  <si>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</si>
  <si>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</si>
  <si>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</si>
  <si>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</si>
  <si>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</si>
  <si>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</si>
  <si>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</si>
  <si>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</si>
  <si>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</si>
  <si>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</si>
  <si>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</si>
  <si>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</si>
  <si>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</si>
  <si>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</si>
  <si>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</si>
  <si>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</si>
  <si>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</si>
  <si>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</si>
  <si>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</si>
  <si>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</si>
  <si>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</si>
  <si>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</si>
  <si>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</si>
  <si>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</si>
  <si>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</si>
  <si>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</si>
  <si>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</si>
  <si>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</si>
  <si>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</si>
  <si>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</si>
  <si>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</si>
  <si>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</si>
  <si>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</si>
  <si>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</si>
  <si>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</si>
  <si>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</si>
  <si>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</si>
  <si>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</si>
  <si>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</si>
  <si>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</si>
  <si>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</si>
  <si>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</si>
  <si>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</si>
  <si>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</si>
  <si>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</si>
  <si>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</si>
  <si>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</si>
  <si>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</si>
  <si>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</si>
  <si>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</si>
  <si>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</si>
  <si>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</si>
  <si>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</si>
  <si>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</si>
  <si>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</si>
  <si>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</si>
  <si>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</si>
  <si>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</si>
  <si>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</si>
  <si>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</si>
  <si>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</si>
  <si>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</si>
  <si>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</si>
  <si>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</si>
  <si>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</si>
  <si>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</si>
  <si>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</si>
  <si>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</si>
  <si>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</si>
  <si>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</si>
  <si>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</si>
  <si>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</si>
  <si>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</si>
  <si>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</si>
  <si>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</si>
  <si>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</si>
  <si>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</si>
  <si>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</si>
  <si>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</si>
  <si>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</si>
  <si>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</si>
  <si>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</si>
  <si>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</si>
  <si>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</si>
  <si>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</si>
  <si>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</si>
  <si>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</si>
  <si>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</si>
  <si>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</si>
  <si>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</si>
  <si>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</si>
  <si>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</si>
  <si>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</si>
  <si>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</si>
  <si>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</si>
  <si>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</si>
  <si>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</si>
  <si>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</si>
  <si>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</si>
  <si>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</si>
  <si>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</si>
  <si>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</si>
  <si>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</si>
  <si>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</si>
  <si>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</si>
  <si>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</si>
  <si>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</si>
  <si>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</si>
  <si>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</si>
  <si>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</si>
  <si>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</si>
  <si>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</si>
  <si>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</si>
  <si>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</si>
  <si>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</si>
  <si>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</si>
  <si>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</si>
  <si>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</si>
  <si>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</si>
  <si>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</si>
  <si>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</si>
  <si>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</si>
  <si>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</si>
  <si>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</si>
  <si>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</si>
  <si>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</si>
  <si>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</si>
  <si>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</si>
  <si>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</si>
  <si>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</si>
  <si>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</si>
  <si>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</si>
  <si>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</si>
  <si>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</si>
  <si>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</si>
  <si>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</si>
  <si>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</si>
  <si>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</si>
  <si>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</si>
  <si>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</si>
  <si>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</si>
  <si>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</si>
  <si>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</si>
  <si>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</si>
  <si>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</si>
  <si>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</si>
  <si>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</si>
  <si>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</si>
  <si>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</si>
  <si>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</si>
  <si>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</si>
  <si>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</si>
  <si>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</si>
  <si>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</si>
  <si>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</si>
  <si>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</si>
  <si>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</si>
  <si>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</si>
  <si>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</si>
  <si>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</si>
  <si>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</si>
  <si>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</si>
  <si>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</si>
  <si>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</si>
  <si>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</si>
  <si>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</si>
  <si>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</si>
  <si>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</si>
  <si>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</si>
  <si>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</si>
  <si>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</si>
  <si>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</si>
  <si>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</si>
  <si>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</si>
  <si>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</si>
  <si>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</si>
  <si>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</si>
  <si>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</si>
  <si>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</si>
  <si>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</si>
  <si>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</si>
  <si>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</si>
  <si>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</si>
  <si>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</si>
  <si>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</si>
  <si>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</si>
  <si>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</si>
  <si>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</si>
  <si>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</si>
  <si>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</si>
  <si>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</si>
  <si>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</si>
  <si>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</si>
  <si>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</si>
  <si>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</si>
  <si>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</si>
  <si>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</si>
  <si>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</si>
  <si>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</si>
  <si>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</si>
  <si>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</si>
  <si>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</si>
  <si>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</si>
  <si>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</si>
  <si>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</si>
  <si>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</si>
  <si>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</si>
  <si>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</si>
  <si>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</si>
  <si>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</si>
  <si>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</si>
  <si>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</si>
  <si>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</si>
  <si>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</si>
  <si>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</si>
  <si>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</si>
  <si>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</si>
  <si>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</si>
  <si>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</si>
  <si>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</si>
  <si>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</si>
  <si>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</si>
  <si>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</si>
  <si>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</si>
  <si>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</si>
  <si>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</si>
  <si>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</si>
  <si>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</si>
  <si>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</si>
  <si>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</si>
  <si>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</si>
  <si>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</si>
  <si>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</si>
  <si>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</si>
  <si>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</si>
  <si>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</si>
  <si>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</si>
  <si>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</si>
  <si>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</si>
  <si>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</si>
  <si>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</si>
  <si>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</si>
  <si>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</si>
  <si>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</si>
  <si>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</si>
  <si>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</si>
  <si>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</si>
  <si>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</si>
  <si>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</si>
  <si>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</si>
  <si>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</si>
  <si>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</si>
  <si>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</si>
  <si>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</si>
  <si>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</si>
  <si>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</si>
  <si>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</si>
  <si>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</si>
  <si>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</si>
  <si>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</si>
  <si>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</si>
  <si>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</si>
  <si>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</si>
  <si>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</si>
  <si>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</si>
  <si>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</si>
  <si>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</si>
  <si>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</si>
  <si>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</si>
  <si>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</si>
  <si>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</si>
  <si>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</si>
  <si>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</si>
  <si>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</si>
  <si>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</si>
  <si>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</si>
  <si>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</si>
  <si>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</si>
  <si>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</si>
  <si>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</si>
  <si>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</si>
  <si>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</si>
  <si>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</si>
  <si>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</si>
  <si>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</si>
  <si>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</si>
  <si>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</si>
  <si>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</si>
  <si>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</si>
  <si>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</si>
  <si>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</si>
  <si>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</si>
  <si>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</si>
  <si>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</si>
  <si>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</si>
  <si>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</si>
  <si>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</si>
  <si>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</si>
  <si>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</si>
  <si>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</si>
  <si>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</si>
  <si>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</si>
  <si>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</si>
  <si>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</si>
  <si>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</si>
  <si>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</si>
  <si>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</si>
  <si>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</si>
  <si>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</si>
  <si>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</si>
  <si>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</si>
  <si>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</si>
  <si>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</si>
  <si>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</si>
  <si>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</si>
  <si>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</si>
  <si>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</si>
  <si>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</si>
  <si>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</si>
  <si>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</si>
  <si>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</si>
  <si>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</si>
  <si>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</si>
  <si>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</si>
  <si>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</si>
  <si>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</si>
  <si>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</si>
  <si>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</si>
  <si>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</si>
  <si>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</si>
  <si>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</si>
  <si>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</si>
  <si>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</si>
  <si>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</si>
  <si>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</si>
  <si>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</si>
  <si>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</si>
  <si>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</si>
  <si>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</si>
  <si>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</si>
  <si>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</si>
  <si>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</si>
  <si>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</si>
  <si>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</si>
  <si>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</si>
  <si>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</si>
  <si>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</si>
  <si>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</si>
  <si>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</si>
  <si>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</si>
  <si>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</si>
  <si>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</si>
  <si>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</si>
  <si>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</si>
  <si>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</si>
  <si>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</si>
  <si>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</si>
  <si>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</si>
  <si>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</si>
  <si>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</si>
  <si>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</si>
  <si>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</si>
  <si>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</si>
  <si>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</si>
  <si>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</si>
  <si>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</si>
  <si>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</si>
  <si>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</si>
  <si>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</si>
  <si>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</si>
  <si>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</si>
  <si>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</si>
  <si>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</si>
  <si>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</si>
  <si>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</si>
  <si>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</si>
  <si>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</si>
  <si>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</si>
  <si>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</si>
  <si>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</si>
  <si>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</si>
  <si>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</si>
  <si>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</si>
  <si>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</si>
  <si>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</si>
  <si>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</si>
  <si>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</si>
  <si>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</si>
  <si>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</si>
  <si>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</si>
  <si>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</si>
  <si>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</si>
  <si>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</si>
  <si>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</si>
  <si>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</si>
  <si>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</si>
  <si>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</si>
  <si>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</si>
  <si>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</si>
  <si>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</si>
  <si>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</si>
  <si>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</si>
  <si>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</si>
  <si>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</si>
  <si>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</si>
  <si>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</si>
  <si>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</si>
  <si>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</si>
  <si>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</si>
  <si>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</si>
  <si>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</si>
  <si>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</si>
  <si>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</si>
  <si>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</si>
  <si>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</si>
  <si>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</si>
  <si>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</si>
  <si>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</si>
  <si>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</si>
  <si>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</si>
  <si>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</si>
  <si>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</si>
  <si>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</si>
  <si>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</si>
  <si>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</si>
  <si>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</si>
  <si>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</si>
  <si>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</si>
  <si>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</si>
  <si>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</si>
  <si>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</si>
  <si>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</si>
  <si>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</si>
  <si>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</si>
  <si>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</si>
  <si>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</si>
  <si>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</si>
  <si>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</si>
  <si>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</si>
  <si>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</si>
  <si>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</si>
  <si>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</si>
  <si>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</si>
  <si>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</si>
  <si>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</si>
  <si>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</si>
  <si>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</si>
  <si>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</si>
  <si>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</si>
  <si>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</si>
  <si>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</si>
  <si>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</si>
  <si>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</si>
  <si>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</si>
  <si>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</si>
  <si>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</si>
  <si>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</si>
  <si>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</si>
  <si>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</si>
  <si>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</si>
  <si>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</si>
  <si>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</si>
  <si>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</si>
  <si>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</si>
  <si>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</si>
  <si>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</si>
  <si>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</si>
  <si>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</si>
  <si>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</si>
  <si>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</si>
  <si>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</si>
  <si>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</si>
  <si>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</si>
  <si>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</si>
  <si>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</si>
  <si>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</si>
  <si>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</si>
  <si>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</si>
  <si>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</si>
  <si>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</si>
  <si>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</si>
  <si>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</si>
  <si>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</si>
  <si>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</si>
  <si>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</si>
  <si>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</si>
  <si>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</si>
  <si>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</si>
  <si>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</si>
  <si>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</si>
  <si>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</si>
  <si>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</si>
  <si>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</si>
  <si>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</si>
  <si>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</si>
  <si>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</si>
  <si>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</si>
  <si>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</si>
  <si>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</si>
  <si>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</si>
  <si>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</si>
  <si>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</si>
  <si>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</si>
  <si>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</si>
  <si>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</si>
  <si>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</si>
  <si>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</si>
  <si>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</si>
  <si>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</si>
  <si>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</si>
  <si>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</si>
  <si>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</si>
  <si>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</si>
  <si>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</si>
  <si>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</si>
  <si>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</si>
  <si>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</si>
  <si>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</si>
  <si>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</si>
  <si>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</si>
  <si>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</si>
  <si>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</si>
  <si>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</si>
  <si>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</si>
  <si>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</si>
  <si>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</si>
  <si>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</si>
  <si>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</si>
  <si>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</si>
  <si>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</si>
  <si>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</si>
  <si>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</si>
  <si>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</si>
  <si>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</si>
  <si>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</si>
  <si>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</si>
  <si>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</si>
  <si>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</si>
  <si>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</si>
  <si>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</si>
  <si>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</si>
  <si>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</si>
  <si>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</si>
  <si>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</si>
  <si>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</si>
  <si>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</si>
  <si>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</si>
  <si>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</si>
  <si>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</si>
  <si>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</si>
  <si>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</si>
  <si>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</si>
  <si>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</si>
  <si>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</si>
  <si>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</si>
  <si>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</si>
  <si>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</si>
  <si>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</si>
  <si>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</si>
  <si>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</si>
  <si>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</si>
  <si>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</si>
  <si>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</si>
  <si>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</si>
  <si>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</si>
  <si>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</si>
  <si>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</si>
  <si>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</si>
  <si>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</si>
  <si>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</si>
  <si>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</si>
  <si>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</si>
  <si>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</si>
  <si>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</si>
  <si>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</si>
  <si>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</si>
  <si>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</si>
  <si>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</si>
  <si>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</si>
  <si>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</si>
  <si>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</si>
  <si>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</si>
  <si>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</si>
  <si>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</si>
  <si>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</si>
  <si>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</si>
  <si>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</si>
  <si>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</si>
  <si>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</si>
  <si>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</si>
  <si>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</si>
  <si>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</si>
  <si>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</si>
  <si>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</si>
  <si>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</si>
  <si>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</si>
  <si>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</si>
  <si>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</si>
  <si>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</si>
  <si>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</si>
  <si>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</si>
  <si>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</si>
  <si>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</si>
  <si>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</si>
  <si>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</si>
  <si>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</si>
  <si>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</si>
  <si>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</si>
  <si>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</si>
  <si>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</si>
  <si>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</si>
  <si>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</si>
  <si>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</si>
  <si>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</si>
  <si>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</si>
  <si>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</si>
  <si>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</si>
  <si>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</si>
  <si>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</si>
  <si>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</si>
  <si>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</si>
  <si>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</si>
  <si>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</si>
  <si>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</si>
  <si>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</si>
  <si>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</si>
  <si>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</si>
  <si>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</si>
  <si>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</si>
  <si>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</si>
  <si>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</si>
  <si>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</si>
  <si>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</si>
  <si>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</si>
  <si>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</si>
  <si>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</si>
  <si>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</si>
  <si>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</si>
  <si>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</si>
  <si>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</si>
  <si>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</si>
  <si>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</si>
  <si>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</si>
  <si>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</si>
  <si>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</si>
  <si>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</si>
  <si>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</si>
  <si>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</si>
  <si>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</si>
  <si>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</si>
  <si>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</si>
  <si>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</si>
  <si>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</si>
  <si>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</si>
  <si>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</si>
  <si>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</si>
  <si>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</si>
  <si>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</si>
  <si>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</si>
  <si>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</si>
  <si>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</si>
  <si>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</si>
  <si>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</si>
  <si>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</si>
  <si>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</si>
  <si>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</si>
  <si>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</si>
  <si>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</si>
  <si>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</si>
  <si>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</si>
  <si>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</si>
  <si>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</si>
  <si>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</si>
  <si>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</si>
  <si>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</si>
  <si>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</si>
  <si>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</si>
  <si>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</si>
  <si>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</si>
  <si>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</si>
  <si>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</si>
  <si>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</si>
  <si>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</si>
  <si>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</si>
  <si>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</si>
  <si>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</si>
  <si>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</si>
  <si>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</si>
  <si>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</si>
  <si>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</si>
  <si>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</si>
  <si>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</si>
  <si>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</si>
  <si>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</si>
  <si>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</si>
  <si>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</si>
  <si>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</si>
  <si>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</si>
  <si>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</si>
  <si>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</si>
  <si>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</si>
  <si>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</si>
  <si>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</si>
  <si>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</si>
  <si>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</si>
  <si>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</si>
  <si>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</si>
  <si>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</si>
  <si>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</si>
  <si>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</si>
  <si>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</si>
  <si>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</si>
  <si>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</si>
  <si>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</si>
  <si>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</si>
  <si>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</si>
  <si>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</si>
  <si>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</si>
  <si>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</si>
  <si>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</si>
  <si>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</si>
  <si>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</si>
  <si>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</si>
  <si>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</si>
  <si>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</si>
  <si>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</si>
  <si>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</si>
  <si>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</si>
  <si>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</si>
  <si>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</si>
  <si>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</si>
  <si>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</si>
  <si>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</si>
  <si>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</si>
  <si>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</si>
  <si>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</si>
  <si>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</si>
  <si>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</si>
  <si>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</si>
  <si>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</si>
  <si>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</si>
  <si>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</si>
  <si>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</si>
  <si>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</si>
  <si>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</si>
  <si>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</si>
  <si>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</si>
  <si>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</si>
  <si>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</si>
  <si>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</si>
  <si>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</si>
  <si>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</si>
  <si>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</si>
  <si>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</si>
  <si>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</si>
  <si>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</si>
  <si>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</si>
  <si>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</si>
  <si>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</si>
  <si>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</si>
  <si>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</si>
  <si>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</si>
  <si>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</si>
  <si>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</si>
  <si>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</si>
  <si>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</si>
  <si>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</si>
  <si>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</si>
  <si>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</si>
  <si>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</si>
  <si>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</si>
  <si>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</si>
  <si>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</si>
  <si>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</si>
  <si>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</si>
  <si>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</si>
  <si>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</si>
  <si>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</si>
  <si>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</si>
  <si>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</si>
  <si>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</si>
  <si>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</si>
  <si>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</si>
  <si>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</si>
  <si>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</si>
  <si>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</si>
  <si>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</si>
  <si>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</si>
  <si>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</si>
  <si>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</si>
  <si>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</si>
  <si>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</si>
  <si>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</si>
  <si>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</si>
  <si>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</si>
  <si>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</si>
  <si>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</si>
  <si>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</si>
  <si>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</si>
  <si>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</si>
  <si>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</si>
  <si>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</si>
  <si>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</si>
  <si>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</si>
  <si>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</si>
  <si>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</si>
  <si>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</si>
  <si>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</si>
  <si>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</si>
  <si>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</si>
  <si>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</si>
  <si>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</si>
  <si>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</si>
  <si>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</si>
  <si>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</si>
  <si>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</si>
  <si>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</si>
  <si>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</si>
  <si>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</si>
  <si>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</si>
  <si>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</si>
  <si>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</si>
  <si>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</si>
  <si>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</si>
  <si>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</si>
  <si>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</si>
  <si>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</si>
  <si>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</si>
  <si>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</si>
  <si>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</si>
  <si>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</si>
  <si>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</si>
  <si>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</si>
  <si>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</si>
  <si>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</si>
  <si>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</si>
  <si>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</si>
  <si>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</si>
  <si>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</si>
  <si>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</si>
  <si>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</si>
  <si>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</si>
  <si>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</si>
  <si>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</si>
  <si>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</si>
  <si>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</si>
  <si>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</si>
  <si>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</si>
  <si>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</si>
  <si>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</si>
  <si>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</si>
  <si>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</si>
  <si>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</si>
  <si>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</si>
  <si>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</si>
  <si>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</si>
  <si>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</si>
  <si>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</si>
  <si>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</si>
  <si>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</si>
  <si>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</si>
  <si>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</si>
  <si>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</si>
  <si>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</si>
  <si>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</si>
  <si>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</si>
  <si>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</si>
  <si>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</si>
  <si>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</si>
  <si>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</si>
  <si>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</si>
  <si>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</si>
  <si>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</si>
  <si>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</si>
  <si>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</si>
  <si>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</si>
  <si>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</si>
  <si>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</si>
  <si>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</si>
  <si>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</si>
  <si>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</si>
  <si>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</si>
  <si>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</si>
  <si>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</si>
  <si>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</si>
  <si>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</si>
  <si>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</si>
  <si>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</si>
  <si>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</si>
  <si>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</si>
  <si>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</si>
  <si>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</si>
  <si>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</si>
  <si>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</si>
  <si>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</si>
  <si>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</si>
  <si>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</si>
  <si>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</si>
  <si>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</si>
  <si>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</si>
  <si>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</si>
  <si>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</si>
  <si>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</si>
  <si>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</si>
  <si>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</si>
  <si>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</si>
  <si>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</si>
  <si>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</si>
  <si>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</si>
  <si>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</si>
  <si>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</si>
  <si>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</si>
  <si>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</si>
  <si>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</si>
  <si>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</si>
  <si>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</si>
  <si>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</si>
  <si>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</si>
  <si>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</si>
  <si>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</si>
  <si>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</si>
  <si>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</si>
  <si>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</si>
  <si>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</si>
  <si>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</si>
  <si>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</si>
  <si>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</si>
  <si>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</si>
  <si>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</si>
  <si>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</si>
  <si>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</si>
  <si>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</si>
  <si>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</si>
  <si>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</si>
  <si>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</si>
  <si>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</si>
  <si>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</si>
  <si>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</si>
  <si>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</si>
  <si>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</si>
  <si>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</si>
  <si>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</si>
  <si>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</si>
  <si>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</si>
  <si>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</si>
  <si>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</si>
  <si>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</si>
  <si>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</si>
  <si>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</si>
  <si>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</si>
  <si>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</si>
  <si>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</si>
  <si>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</si>
  <si>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</si>
  <si>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</si>
  <si>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</si>
  <si>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</si>
  <si>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</si>
  <si>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</si>
  <si>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</si>
  <si>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</si>
  <si>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</si>
  <si>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</si>
  <si>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</si>
  <si>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</si>
  <si>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</si>
  <si>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</si>
  <si>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</si>
  <si>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</si>
  <si>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</si>
  <si>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</si>
  <si>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</si>
  <si>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</si>
  <si>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</si>
  <si>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</si>
  <si>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</si>
  <si>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</si>
  <si>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</si>
  <si>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</si>
  <si>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</si>
  <si>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</si>
  <si>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</si>
  <si>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</si>
  <si>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</si>
  <si>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</si>
  <si>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</si>
  <si>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</si>
  <si>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</si>
  <si>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</si>
  <si>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</si>
  <si>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</si>
  <si>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</si>
  <si>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</si>
  <si>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</si>
  <si>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</si>
  <si>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</si>
  <si>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</si>
  <si>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</si>
  <si>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</si>
  <si>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</si>
  <si>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</si>
  <si>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</si>
  <si>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</si>
  <si>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</si>
  <si>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</si>
  <si>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</si>
  <si>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</si>
  <si>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</si>
  <si>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</si>
  <si>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</si>
  <si>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</si>
  <si>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</si>
  <si>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</si>
  <si>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</si>
  <si>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</si>
  <si>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</si>
  <si>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</si>
  <si>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</si>
  <si>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</si>
  <si>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</si>
  <si>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</si>
  <si>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</si>
  <si>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</si>
  <si>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</si>
  <si>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</si>
  <si>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</si>
  <si>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</si>
  <si>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</si>
  <si>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</si>
  <si>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</si>
  <si>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</si>
  <si>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</si>
  <si>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</si>
  <si>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</si>
  <si>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</si>
  <si>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</si>
  <si>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</si>
  <si>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</si>
  <si>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</si>
  <si>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</si>
  <si>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</si>
  <si>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</si>
  <si>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</si>
  <si>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</si>
  <si>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</si>
  <si>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</si>
  <si>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</si>
  <si>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</si>
  <si>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</si>
  <si>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</si>
  <si>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</si>
  <si>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</si>
  <si>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</si>
  <si>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</si>
  <si>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</si>
  <si>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</si>
  <si>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</si>
  <si>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</si>
  <si>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</si>
  <si>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</si>
  <si>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</si>
  <si>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</si>
  <si>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</si>
  <si>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</si>
  <si>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</si>
  <si>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</si>
  <si>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</si>
  <si>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</si>
  <si>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</si>
  <si>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</si>
  <si>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</si>
  <si>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</si>
  <si>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</si>
  <si>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</si>
  <si>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</si>
  <si>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</si>
  <si>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</si>
  <si>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</si>
  <si>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</si>
  <si>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</si>
  <si>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</si>
  <si>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</si>
  <si>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</si>
  <si>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</si>
  <si>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</si>
  <si>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</si>
  <si>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</si>
  <si>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</si>
  <si>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</si>
  <si>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</si>
  <si>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</si>
  <si>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</si>
  <si>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</si>
  <si>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</si>
  <si>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</si>
  <si>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</si>
  <si>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</si>
  <si>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</si>
  <si>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</si>
  <si>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</si>
  <si>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</si>
  <si>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</si>
  <si>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</si>
  <si>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</si>
  <si>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</si>
  <si>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</si>
  <si>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</si>
  <si>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</si>
  <si>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</si>
  <si>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</si>
  <si>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</si>
  <si>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</si>
  <si>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</si>
  <si>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</si>
  <si>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</si>
  <si>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</si>
  <si>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</si>
  <si>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</si>
  <si>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</si>
  <si>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</si>
  <si>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</si>
  <si>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</si>
  <si>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</si>
  <si>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</si>
  <si>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</si>
  <si>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</si>
  <si>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</si>
  <si>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</si>
  <si>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</si>
  <si>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</si>
  <si>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</si>
  <si>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</si>
  <si>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</si>
  <si>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</si>
  <si>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</si>
  <si>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</si>
  <si>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</si>
  <si>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</si>
  <si>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</si>
  <si>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</si>
  <si>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</si>
  <si>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</si>
  <si>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</si>
  <si>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</si>
  <si>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</si>
  <si>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</si>
  <si>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</si>
  <si>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</si>
  <si>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</si>
  <si>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</si>
  <si>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</si>
  <si>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</si>
  <si>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</si>
  <si>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</si>
  <si>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</si>
  <si>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</si>
  <si>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</si>
  <si>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</si>
  <si>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</si>
  <si>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</si>
  <si>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</si>
  <si>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</si>
  <si>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</si>
  <si>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</si>
  <si>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</si>
  <si>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</si>
  <si>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</si>
  <si>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</si>
  <si>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</si>
  <si>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</si>
  <si>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</si>
  <si>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</si>
  <si>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</si>
  <si>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</si>
  <si>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</si>
  <si>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</si>
  <si>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</si>
  <si>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</si>
  <si>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</si>
  <si>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</si>
  <si>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</si>
  <si>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</si>
  <si>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</si>
  <si>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</si>
  <si>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</si>
  <si>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</si>
  <si>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</si>
  <si>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</si>
  <si>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</si>
  <si>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</si>
  <si>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</si>
  <si>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</si>
  <si>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</si>
  <si>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</si>
  <si>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</si>
  <si>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</si>
  <si>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</si>
  <si>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</si>
  <si>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</si>
  <si>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</si>
  <si>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</si>
  <si>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</si>
  <si>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</si>
  <si>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</si>
  <si>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</si>
  <si>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</si>
  <si>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</si>
  <si>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</si>
  <si>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</si>
  <si>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</si>
  <si>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</si>
  <si>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</si>
  <si>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</si>
  <si>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</si>
  <si>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</si>
  <si>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</si>
  <si>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</si>
  <si>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</si>
  <si>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</si>
  <si>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</si>
  <si>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</si>
  <si>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</si>
  <si>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</si>
  <si>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</si>
  <si>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</si>
  <si>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</si>
  <si>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</si>
  <si>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</si>
  <si>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</si>
  <si>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</si>
  <si>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</si>
  <si>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</si>
  <si>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</si>
  <si>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</si>
  <si>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</si>
  <si>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</si>
  <si>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</si>
  <si>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</si>
  <si>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</si>
  <si>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</si>
  <si>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</si>
  <si>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</si>
  <si>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</si>
  <si>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</si>
  <si>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</si>
  <si>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</si>
  <si>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</si>
  <si>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</si>
  <si>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</si>
  <si>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</si>
  <si>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</si>
  <si>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</si>
  <si>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</si>
  <si>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</si>
  <si>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</si>
  <si>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</si>
  <si>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</si>
  <si>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</si>
  <si>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</si>
  <si>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</si>
  <si>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</si>
  <si>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</si>
  <si>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</si>
  <si>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</si>
  <si>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</si>
  <si>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</si>
  <si>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</si>
  <si>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</si>
  <si>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</si>
  <si>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</si>
  <si>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</si>
  <si>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</si>
  <si>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</si>
  <si>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</si>
  <si>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</si>
  <si>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</si>
  <si>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</si>
  <si>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</si>
  <si>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</si>
  <si>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</si>
  <si>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</si>
  <si>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</si>
  <si>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</si>
  <si>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</si>
  <si>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</si>
  <si>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</si>
  <si>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</si>
  <si>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</si>
  <si>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</si>
  <si>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</si>
  <si>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</si>
  <si>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</si>
  <si>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</si>
  <si>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</si>
  <si>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</si>
  <si>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</si>
  <si>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</si>
  <si>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</si>
  <si>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</si>
  <si>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</si>
  <si>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</si>
  <si>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</si>
  <si>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</si>
  <si>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</si>
  <si>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</si>
  <si>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</si>
  <si>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</si>
  <si>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</si>
  <si>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</si>
  <si>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</si>
  <si>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</si>
  <si>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</si>
  <si>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</si>
  <si>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</si>
  <si>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</si>
  <si>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</si>
  <si>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</si>
  <si>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</si>
  <si>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</si>
  <si>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</si>
  <si>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</si>
  <si>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</si>
  <si>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</si>
  <si>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</si>
  <si>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</si>
  <si>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</si>
  <si>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</si>
  <si>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</si>
  <si>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</si>
  <si>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</si>
  <si>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</si>
  <si>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</si>
  <si>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</si>
  <si>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</si>
  <si>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</si>
  <si>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</si>
  <si>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</si>
  <si>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</si>
  <si>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</si>
  <si>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</si>
  <si>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</si>
  <si>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</si>
  <si>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</si>
  <si>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</si>
  <si>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</si>
  <si>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</si>
  <si>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</si>
  <si>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</si>
  <si>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</si>
  <si>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</si>
  <si>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</si>
  <si>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</si>
  <si>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</si>
  <si>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</si>
  <si>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</si>
  <si>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</si>
  <si>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</si>
  <si>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</si>
  <si>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</si>
  <si>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</si>
  <si>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</si>
  <si>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</si>
  <si>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</si>
  <si>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</si>
  <si>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</si>
  <si>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</si>
  <si>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</si>
  <si>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</si>
  <si>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</si>
  <si>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</si>
  <si>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</si>
  <si>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</si>
  <si>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</si>
  <si>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</si>
  <si>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</si>
  <si>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</si>
  <si>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</si>
  <si>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</si>
  <si>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</si>
  <si>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</si>
  <si>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</si>
  <si>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</si>
  <si>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</si>
  <si>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</si>
  <si>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</si>
  <si>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</si>
  <si>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</si>
  <si>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</si>
  <si>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</si>
  <si>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</si>
  <si>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</si>
  <si>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</si>
  <si>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</si>
  <si>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</si>
  <si>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</si>
  <si>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</si>
  <si>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</si>
  <si>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</si>
  <si>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</si>
  <si>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</si>
  <si>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</si>
  <si>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</si>
  <si>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</si>
  <si>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</si>
  <si>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</si>
  <si>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</si>
  <si>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</si>
  <si>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</si>
  <si>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</si>
  <si>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</si>
  <si>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</si>
  <si>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</si>
  <si>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</si>
  <si>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</si>
  <si>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</si>
  <si>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</si>
  <si>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</si>
  <si>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</si>
  <si>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</si>
  <si>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</si>
  <si>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</si>
  <si>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</si>
  <si>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</si>
  <si>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</si>
  <si>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</si>
  <si>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</si>
  <si>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</si>
  <si>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</si>
  <si>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</si>
  <si>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</si>
  <si>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</si>
  <si>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</si>
  <si>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</si>
  <si>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</si>
  <si>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</si>
  <si>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</si>
  <si>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</si>
  <si>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</si>
  <si>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</si>
  <si>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</si>
  <si>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</si>
  <si>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</si>
  <si>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</si>
  <si>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</si>
  <si>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</si>
  <si>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</si>
  <si>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</si>
  <si>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</si>
  <si>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</si>
  <si>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</si>
  <si>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</si>
  <si>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</si>
  <si>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</si>
  <si>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</si>
  <si>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</si>
  <si>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</si>
  <si>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</si>
  <si>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</si>
  <si>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</si>
  <si>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</si>
  <si>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</si>
  <si>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</si>
  <si>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</si>
  <si>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</si>
  <si>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</si>
  <si>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</si>
  <si>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</si>
  <si>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</si>
  <si>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</si>
  <si>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</si>
  <si>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</si>
  <si>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</si>
  <si>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</si>
  <si>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</si>
  <si>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</si>
  <si>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</si>
  <si>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</si>
  <si>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</si>
  <si>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</si>
  <si>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</si>
  <si>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</si>
  <si>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</si>
  <si>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</si>
  <si>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</si>
  <si>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</si>
  <si>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</si>
  <si>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</si>
  <si>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</si>
  <si>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</si>
  <si>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</si>
  <si>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</si>
  <si>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</si>
  <si>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</si>
  <si>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</si>
  <si>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</si>
  <si>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</si>
  <si>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</si>
  <si>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</si>
  <si>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</si>
  <si>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</si>
  <si>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</si>
  <si>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</si>
  <si>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</si>
  <si>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</si>
  <si>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</si>
  <si>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</si>
  <si>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</si>
  <si>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</si>
  <si>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</si>
  <si>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</si>
  <si>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</si>
  <si>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</si>
  <si>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</si>
  <si>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</si>
  <si>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</si>
  <si>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</si>
  <si>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</si>
  <si>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</si>
  <si>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</si>
  <si>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</si>
  <si>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</si>
  <si>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</si>
  <si>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</si>
  <si>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</si>
  <si>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</si>
  <si>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</si>
  <si>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</si>
  <si>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</si>
  <si>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</si>
  <si>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</si>
  <si>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</si>
  <si>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</si>
  <si>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</si>
  <si>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</si>
  <si>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</si>
  <si>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</si>
  <si>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</si>
  <si>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</si>
  <si>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</si>
  <si>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</si>
  <si>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</si>
  <si>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</si>
  <si>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</si>
  <si>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</si>
  <si>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</si>
  <si>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</si>
  <si>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</si>
  <si>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</si>
  <si>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</si>
  <si>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</si>
  <si>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</si>
  <si>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</si>
  <si>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</si>
  <si>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</si>
  <si>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</si>
  <si>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</si>
  <si>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</si>
  <si>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</si>
  <si>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</si>
  <si>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</si>
  <si>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</si>
  <si>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</si>
  <si>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</si>
  <si>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</si>
  <si>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</si>
  <si>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</si>
  <si>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</si>
  <si>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</si>
  <si>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</si>
  <si>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</si>
  <si>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</si>
  <si>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</si>
  <si>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</si>
  <si>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</si>
  <si>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</si>
  <si>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</si>
  <si>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</si>
  <si>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</si>
  <si>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</si>
  <si>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</si>
  <si>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</si>
  <si>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</si>
  <si>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</si>
  <si>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</si>
  <si>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</si>
  <si>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</si>
  <si>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</si>
  <si>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</si>
  <si>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</si>
  <si>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</si>
  <si>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</si>
  <si>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</si>
  <si>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</si>
  <si>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</si>
  <si>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</si>
  <si>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</si>
  <si>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</si>
  <si>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</si>
  <si>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</si>
  <si>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</si>
  <si>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</si>
  <si>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</si>
  <si>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</si>
  <si>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</si>
  <si>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</si>
  <si>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</si>
  <si>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</si>
  <si>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</si>
  <si>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</si>
  <si>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</si>
  <si>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</si>
  <si>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</si>
  <si>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</si>
  <si>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</si>
  <si>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</si>
  <si>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</si>
  <si>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</si>
  <si>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</si>
  <si>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</si>
  <si>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</si>
  <si>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</si>
  <si>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</si>
  <si>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</si>
  <si>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</si>
  <si>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</si>
  <si>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</si>
  <si>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</si>
  <si>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</si>
  <si>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</si>
  <si>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</si>
  <si>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</si>
  <si>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</si>
  <si>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</si>
  <si>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</si>
  <si>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</si>
  <si>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</si>
  <si>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</si>
  <si>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</si>
  <si>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</si>
  <si>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</si>
  <si>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</si>
  <si>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</si>
  <si>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</si>
  <si>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</si>
  <si>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</si>
  <si>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</si>
  <si>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</si>
  <si>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</si>
  <si>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</si>
  <si>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</si>
  <si>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</si>
  <si>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</si>
  <si>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</si>
  <si>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</si>
  <si>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</si>
  <si>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</si>
  <si>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</si>
  <si>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</si>
  <si>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</si>
  <si>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</si>
  <si>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</si>
  <si>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</si>
  <si>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</si>
  <si>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</si>
  <si>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</si>
  <si>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</si>
  <si>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</si>
  <si>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</si>
  <si>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</si>
  <si>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</si>
  <si>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</si>
  <si>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</si>
  <si>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</si>
  <si>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</si>
  <si>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</si>
  <si>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</si>
  <si>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</si>
  <si>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</si>
  <si>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</si>
  <si>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</si>
  <si>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</si>
  <si>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</si>
  <si>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</si>
  <si>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</si>
  <si>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</si>
  <si>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</si>
  <si>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</si>
  <si>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</si>
  <si>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</si>
  <si>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</si>
  <si>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</si>
  <si>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</si>
  <si>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</si>
  <si>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</si>
  <si>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</si>
  <si>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</si>
  <si>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</si>
  <si>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</si>
  <si>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</si>
  <si>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</si>
  <si>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</si>
  <si>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</si>
  <si>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</si>
  <si>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</si>
  <si>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</si>
  <si>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</si>
  <si>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</si>
  <si>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</si>
  <si>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</si>
  <si>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</si>
  <si>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</si>
  <si>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</si>
  <si>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</si>
  <si>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</si>
  <si>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</si>
  <si>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</si>
  <si>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</si>
  <si>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</si>
  <si>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</si>
  <si>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</si>
  <si>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</si>
  <si>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</si>
  <si>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</si>
  <si>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</si>
  <si>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</si>
  <si>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</si>
  <si>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</si>
  <si>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</si>
  <si>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</si>
  <si>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</si>
  <si>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</si>
  <si>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</si>
  <si>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</si>
  <si>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</si>
  <si>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</si>
  <si>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</si>
  <si>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</si>
  <si>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</si>
  <si>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</si>
  <si>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</si>
  <si>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</si>
  <si>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</si>
  <si>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</si>
  <si>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</si>
  <si>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</si>
  <si>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</si>
  <si>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</si>
  <si>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</si>
  <si>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</si>
  <si>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</si>
  <si>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</si>
  <si>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</si>
  <si>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</si>
  <si>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</si>
  <si>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</si>
  <si>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</si>
  <si>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</si>
  <si>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</si>
  <si>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</si>
  <si>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</si>
  <si>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</si>
  <si>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</si>
  <si>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</si>
  <si>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</si>
  <si>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</si>
  <si>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</si>
  <si>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</si>
  <si>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</si>
  <si>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</si>
  <si>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</si>
  <si>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</si>
  <si>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</si>
  <si>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</si>
  <si>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</si>
  <si>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</si>
  <si>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</si>
  <si>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</si>
  <si>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</si>
  <si>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</si>
  <si>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</si>
  <si>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</si>
  <si>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</si>
  <si>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</si>
  <si>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</si>
  <si>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</si>
  <si>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</si>
  <si>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</si>
  <si>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</si>
  <si>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</si>
  <si>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</si>
  <si>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</si>
  <si>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</si>
  <si>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</si>
  <si>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</si>
  <si>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</si>
  <si>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</si>
  <si>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</si>
  <si>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</si>
  <si>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</si>
  <si>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</si>
  <si>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</si>
  <si>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</si>
  <si>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</si>
  <si>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</si>
  <si>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</si>
  <si>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</si>
  <si>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</si>
  <si>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</si>
  <si>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</si>
  <si>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</si>
  <si>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</si>
  <si>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</si>
  <si>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</si>
  <si>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</si>
  <si>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</si>
  <si>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</si>
  <si>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</si>
  <si>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</si>
  <si>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</si>
  <si>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</si>
  <si>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</si>
  <si>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</si>
  <si>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</si>
  <si>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</si>
  <si>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</si>
  <si>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</si>
  <si>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</si>
  <si>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</si>
  <si>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</si>
  <si>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</si>
  <si>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</si>
  <si>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</si>
  <si>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</si>
  <si>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</si>
  <si>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</si>
  <si>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</si>
  <si>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</si>
  <si>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</si>
  <si>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</si>
  <si>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</si>
  <si>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</si>
  <si>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</si>
  <si>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</si>
  <si>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</si>
  <si>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</si>
  <si>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</si>
  <si>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</si>
  <si>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</si>
  <si>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</si>
  <si>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</si>
  <si>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</si>
  <si>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</si>
  <si>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</si>
  <si>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</si>
  <si>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</si>
  <si>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</si>
  <si>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</si>
  <si>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</si>
  <si>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</si>
  <si>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</si>
  <si>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</si>
  <si>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</si>
  <si>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</si>
  <si>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</si>
  <si>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</si>
  <si>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</si>
  <si>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</si>
  <si>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</si>
  <si>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</si>
  <si>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</si>
  <si>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</si>
  <si>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</si>
  <si>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</si>
  <si>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</si>
  <si>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</si>
  <si>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</si>
  <si>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</si>
  <si>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</si>
  <si>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</si>
  <si>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</si>
  <si>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</si>
  <si>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</si>
  <si>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</si>
  <si>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</si>
  <si>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</si>
  <si>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</si>
  <si>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</si>
  <si>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</si>
  <si>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</si>
  <si>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</si>
  <si>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</si>
  <si>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</si>
  <si>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</si>
  <si>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</si>
  <si>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</si>
  <si>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</si>
  <si>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</si>
  <si>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</si>
  <si>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</si>
  <si>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</si>
  <si>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</si>
  <si>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</si>
  <si>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</si>
  <si>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</si>
  <si>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</si>
  <si>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</si>
  <si>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</si>
  <si>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</si>
  <si>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</si>
  <si>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</si>
  <si>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</si>
  <si>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</si>
  <si>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</si>
  <si>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</si>
  <si>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</si>
  <si>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</si>
  <si>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</si>
  <si>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</si>
  <si>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</si>
  <si>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</si>
  <si>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</si>
  <si>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</si>
  <si>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</si>
  <si>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</si>
  <si>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</si>
  <si>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</si>
  <si>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</si>
  <si>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</si>
  <si>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</si>
  <si>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</si>
  <si>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</si>
  <si>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</si>
  <si>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</si>
  <si>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</si>
  <si>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</si>
  <si>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</si>
  <si>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</si>
  <si>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</si>
  <si>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</si>
  <si>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</si>
  <si>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</si>
  <si>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</si>
  <si>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</si>
  <si>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</si>
  <si>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</si>
  <si>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</si>
  <si>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</si>
  <si>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</si>
  <si>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</si>
  <si>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</si>
  <si>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</si>
  <si>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</si>
  <si>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</si>
  <si>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</si>
  <si>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</si>
  <si>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</si>
  <si>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</si>
  <si>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</si>
  <si>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</si>
  <si>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</si>
  <si>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</si>
  <si>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</si>
  <si>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</si>
  <si>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</si>
  <si>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</si>
  <si>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</si>
  <si>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</si>
  <si>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</si>
  <si>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</si>
  <si>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</si>
  <si>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</si>
  <si>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</si>
  <si>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</si>
  <si>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</si>
  <si>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</si>
  <si>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</si>
  <si>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</si>
  <si>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</si>
  <si>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</si>
  <si>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</si>
  <si>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</si>
  <si>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</si>
  <si>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</si>
  <si>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</si>
  <si>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</si>
  <si>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</si>
  <si>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</si>
  <si>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</si>
  <si>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</si>
  <si>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</si>
  <si>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</si>
  <si>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</si>
  <si>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</si>
  <si>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</si>
  <si>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</si>
  <si>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</si>
  <si>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</si>
  <si>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</si>
  <si>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</si>
  <si>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</si>
  <si>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</si>
  <si>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</si>
  <si>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</si>
  <si>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</si>
  <si>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</si>
  <si>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</si>
  <si>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</si>
  <si>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</si>
  <si>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</si>
  <si>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</si>
  <si>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</si>
  <si>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</si>
  <si>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</si>
  <si>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</si>
  <si>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</si>
  <si>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</si>
  <si>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</si>
  <si>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</si>
  <si>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</si>
  <si>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</si>
  <si>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</si>
  <si>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</si>
  <si>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</si>
  <si>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</si>
  <si>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</si>
  <si>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</si>
  <si>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</si>
  <si>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</si>
  <si>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</si>
  <si>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</si>
  <si>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</si>
  <si>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</si>
  <si>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</si>
  <si>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</si>
  <si>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</si>
  <si>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</si>
  <si>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</si>
  <si>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</si>
  <si>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</si>
  <si>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</si>
  <si>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</si>
  <si>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</si>
  <si>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</si>
  <si>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</si>
  <si>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</si>
  <si>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</si>
  <si>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</si>
  <si>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</si>
  <si>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</si>
  <si>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</si>
  <si>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</si>
  <si>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</si>
  <si>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</si>
  <si>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</si>
  <si>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</si>
  <si>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</si>
  <si>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</si>
  <si>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</si>
  <si>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</si>
  <si>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</si>
  <si>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</si>
  <si>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</si>
  <si>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</si>
  <si>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</si>
  <si>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</si>
  <si>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</si>
  <si>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</si>
  <si>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</si>
  <si>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</si>
  <si>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</si>
  <si>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</si>
  <si>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</si>
  <si>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</si>
  <si>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</si>
  <si>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</si>
  <si>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</si>
  <si>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</si>
  <si>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</si>
  <si>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</si>
  <si>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</si>
  <si>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</si>
  <si>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</si>
  <si>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</si>
  <si>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</si>
  <si>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</si>
  <si>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</si>
  <si>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</si>
  <si>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</si>
  <si>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</si>
  <si>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</si>
  <si>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</si>
  <si>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</si>
  <si>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</si>
  <si>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</si>
  <si>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</si>
  <si>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</si>
  <si>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</si>
  <si>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</si>
  <si>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</si>
  <si>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</si>
  <si>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</si>
  <si>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</si>
  <si>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</si>
  <si>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</si>
  <si>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</si>
  <si>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</si>
  <si>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</si>
  <si>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</si>
  <si>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</si>
  <si>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</si>
  <si>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</si>
  <si>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</si>
  <si>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</si>
  <si>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</si>
  <si>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</si>
  <si>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</si>
  <si>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</si>
  <si>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</si>
  <si>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</si>
  <si>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</si>
  <si>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</si>
  <si>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</si>
  <si>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</si>
  <si>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</si>
  <si>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</si>
  <si>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</si>
  <si>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</si>
  <si>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</si>
  <si>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</si>
  <si>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</si>
  <si>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</si>
  <si>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</si>
  <si>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</si>
  <si>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</si>
  <si>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</si>
  <si>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</si>
  <si>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</si>
  <si>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</si>
  <si>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</si>
  <si>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</si>
  <si>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</si>
  <si>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</si>
  <si>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</si>
  <si>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</si>
  <si>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</si>
  <si>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</si>
  <si>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</si>
  <si>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</si>
  <si>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</si>
  <si>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</si>
  <si>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</si>
  <si>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</si>
  <si>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</si>
  <si>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</si>
  <si>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</si>
  <si>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</si>
  <si>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</si>
  <si>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</si>
  <si>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</si>
  <si>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</si>
  <si>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</si>
  <si>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</si>
  <si>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</si>
  <si>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</si>
  <si>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</si>
  <si>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</si>
  <si>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</si>
  <si>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</si>
  <si>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</si>
  <si>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</si>
  <si>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</si>
  <si>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</si>
  <si>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</si>
  <si>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</si>
  <si>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</si>
  <si>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</si>
  <si>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</si>
  <si>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</si>
  <si>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</si>
  <si>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</si>
  <si>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</si>
  <si>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</si>
  <si>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</si>
  <si>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</si>
  <si>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</si>
  <si>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</si>
  <si>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</si>
  <si>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</si>
  <si>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</si>
  <si>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</si>
  <si>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</si>
  <si>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</si>
  <si>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</si>
  <si>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</si>
  <si>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</si>
  <si>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</si>
  <si>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</si>
  <si>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</si>
  <si>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</si>
  <si>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</si>
  <si>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</si>
  <si>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</si>
  <si>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</si>
  <si>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</si>
  <si>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</si>
  <si>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</si>
  <si>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</si>
  <si>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</si>
  <si>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</si>
  <si>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</si>
  <si>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</si>
  <si>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</si>
  <si>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</si>
  <si>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</si>
  <si>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</si>
  <si>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</si>
  <si>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</si>
  <si>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</si>
  <si>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</si>
  <si>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</si>
  <si>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</si>
  <si>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</si>
  <si>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</si>
  <si>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</si>
  <si>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</si>
  <si>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</si>
  <si>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</si>
  <si>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</si>
  <si>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</si>
  <si>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</si>
  <si>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</si>
  <si>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</si>
  <si>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</si>
  <si>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</si>
  <si>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</si>
  <si>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</si>
  <si>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</si>
  <si>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</si>
  <si>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</si>
  <si>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</si>
  <si>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</si>
  <si>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</si>
  <si>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</si>
  <si>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</si>
  <si>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</si>
  <si>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</si>
  <si>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</si>
  <si>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</si>
  <si>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</si>
  <si>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</si>
  <si>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</si>
  <si>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</si>
  <si>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</si>
  <si>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</si>
  <si>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</si>
  <si>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</si>
  <si>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</si>
  <si>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</si>
  <si>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</si>
  <si>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</si>
  <si>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</si>
  <si>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</si>
  <si>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</si>
  <si>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</si>
  <si>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</si>
  <si>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</si>
  <si>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</si>
  <si>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</si>
  <si>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</si>
  <si>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</si>
  <si>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</si>
  <si>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</si>
  <si>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</si>
  <si>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</si>
  <si>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</si>
  <si>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</si>
  <si>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</si>
  <si>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</si>
  <si>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</si>
  <si>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</si>
  <si>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</si>
  <si>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</si>
  <si>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</si>
  <si>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</si>
  <si>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</si>
  <si>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</si>
  <si>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</si>
  <si>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</si>
  <si>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</si>
  <si>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</si>
  <si>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</si>
  <si>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</si>
  <si>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</si>
  <si>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</si>
  <si>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</si>
  <si>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</si>
  <si>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</si>
  <si>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</si>
  <si>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</si>
  <si>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</si>
  <si>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</si>
  <si>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</si>
  <si>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</si>
  <si>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</si>
  <si>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</si>
  <si>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</si>
  <si>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</si>
  <si>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</si>
  <si>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</si>
  <si>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</si>
  <si>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</si>
  <si>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</si>
  <si>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</si>
  <si>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</si>
  <si>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</si>
  <si>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</si>
  <si>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</si>
  <si>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</si>
  <si>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</si>
  <si>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</si>
  <si>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</si>
  <si>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</si>
  <si>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</si>
  <si>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</si>
  <si>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</si>
  <si>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</si>
  <si>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</si>
  <si>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</si>
  <si>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</si>
  <si>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</si>
  <si>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</si>
  <si>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</si>
  <si>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</si>
  <si>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</si>
  <si>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</si>
  <si>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</si>
  <si>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</si>
  <si>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</si>
  <si>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</si>
  <si>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</si>
  <si>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</si>
  <si>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</si>
  <si>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</si>
  <si>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</si>
  <si>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</si>
  <si>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</si>
  <si>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</si>
  <si>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</si>
  <si>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</si>
  <si>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</si>
  <si>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</si>
  <si>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</si>
  <si>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</si>
  <si>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</si>
  <si>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</si>
  <si>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</si>
  <si>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</si>
  <si>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</si>
  <si>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</si>
  <si>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</si>
  <si>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</si>
  <si>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</si>
  <si>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</si>
  <si>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</si>
  <si>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</si>
  <si>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</si>
  <si>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</si>
  <si>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</si>
  <si>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</si>
  <si>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</si>
  <si>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</si>
  <si>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</si>
  <si>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</si>
  <si>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</si>
  <si>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</si>
  <si>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</si>
  <si>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</si>
  <si>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</si>
  <si>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</si>
  <si>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</si>
  <si>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</si>
  <si>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</si>
  <si>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</si>
  <si>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</si>
  <si>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</si>
  <si>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</si>
  <si>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</si>
  <si>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</si>
  <si>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</si>
  <si>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</si>
  <si>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</si>
  <si>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</si>
  <si>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</si>
  <si>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</si>
  <si>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</si>
  <si>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</si>
  <si>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</si>
  <si>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</si>
  <si>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</si>
  <si>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</si>
  <si>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</si>
  <si>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</si>
  <si>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</si>
  <si>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</si>
  <si>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</si>
  <si>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</si>
  <si>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</si>
  <si>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</si>
  <si>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</si>
  <si>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</si>
  <si>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</si>
  <si>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</si>
  <si>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</si>
  <si>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</si>
  <si>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</si>
  <si>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</si>
  <si>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</si>
  <si>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</si>
  <si>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</si>
  <si>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</si>
  <si>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</si>
  <si>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</si>
  <si>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</si>
  <si>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</si>
  <si>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</si>
  <si>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</si>
  <si>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</si>
  <si>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</si>
  <si>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</si>
  <si>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</si>
  <si>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</si>
  <si>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</si>
  <si>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</si>
  <si>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</si>
  <si>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</si>
  <si>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</si>
  <si>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</si>
  <si>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</si>
  <si>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</si>
  <si>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</si>
  <si>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</si>
  <si>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</si>
  <si>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</si>
  <si>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</si>
  <si>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</si>
  <si>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</si>
  <si>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</si>
  <si>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</si>
  <si>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</si>
  <si>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</si>
  <si>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</si>
  <si>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</si>
  <si>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</si>
  <si>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</si>
  <si>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</si>
  <si>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</si>
  <si>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</si>
  <si>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</si>
  <si>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</si>
  <si>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</si>
  <si>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</si>
  <si>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</si>
  <si>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</si>
  <si>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</si>
  <si>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</si>
  <si>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</si>
  <si>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</si>
  <si>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</si>
  <si>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</si>
  <si>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</si>
  <si>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</si>
  <si>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</si>
  <si>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</si>
  <si>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</si>
  <si>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</si>
  <si>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</si>
  <si>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</si>
  <si>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</si>
  <si>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</si>
  <si>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</si>
  <si>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</si>
  <si>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</si>
  <si>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</si>
  <si>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</si>
  <si>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</si>
  <si>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</si>
  <si>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</si>
  <si>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</si>
  <si>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</si>
  <si>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</si>
  <si>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</si>
  <si>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</si>
  <si>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</si>
  <si>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</si>
  <si>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</si>
  <si>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</si>
  <si>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</si>
  <si>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</si>
  <si>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</si>
  <si>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</si>
  <si>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</si>
  <si>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</si>
  <si>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</si>
  <si>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</si>
  <si>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</si>
  <si>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</si>
  <si>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</si>
  <si>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</si>
  <si>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</si>
  <si>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</si>
  <si>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</si>
  <si>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</si>
  <si>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</si>
  <si>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</si>
  <si>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</si>
  <si>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</si>
  <si>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</si>
  <si>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</si>
  <si>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</si>
  <si>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</si>
  <si>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</si>
  <si>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</si>
  <si>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</si>
  <si>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</si>
  <si>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</si>
  <si>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</si>
  <si>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</si>
  <si>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</si>
  <si>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</si>
  <si>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</si>
  <si>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</si>
  <si>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</si>
  <si>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</si>
  <si>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</si>
  <si>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</si>
  <si>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</si>
  <si>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</si>
  <si>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</si>
  <si>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</si>
  <si>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</si>
  <si>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</si>
  <si>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</si>
  <si>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</si>
  <si>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</si>
  <si>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</si>
  <si>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</si>
  <si>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</si>
  <si>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</si>
  <si>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</si>
  <si>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</si>
  <si>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</si>
  <si>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</si>
  <si>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</si>
  <si>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</si>
  <si>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</si>
  <si>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</si>
  <si>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</si>
  <si>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</si>
  <si>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</si>
  <si>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</si>
  <si>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</si>
  <si>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</si>
  <si>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</si>
  <si>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</si>
  <si>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</si>
  <si>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</si>
  <si>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</si>
  <si>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</si>
  <si>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</si>
  <si>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</si>
  <si>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</si>
  <si>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</si>
  <si>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</si>
  <si>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</si>
  <si>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</si>
  <si>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</si>
  <si>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</si>
  <si>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</si>
  <si>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</si>
  <si>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</si>
  <si>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</si>
  <si>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</si>
  <si>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</si>
  <si>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</si>
  <si>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</si>
  <si>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</si>
  <si>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</si>
  <si>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</si>
  <si>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</si>
  <si>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</si>
  <si>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</si>
  <si>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</si>
  <si>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</si>
  <si>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</si>
  <si>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</si>
  <si>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</si>
  <si>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</si>
  <si>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</si>
  <si>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</si>
  <si>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</si>
  <si>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</si>
  <si>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</si>
  <si>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</si>
  <si>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</si>
  <si>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</si>
  <si>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</si>
  <si>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</si>
  <si>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</si>
  <si>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</si>
  <si>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</si>
  <si>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</si>
  <si>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</si>
  <si>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</si>
  <si>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</si>
  <si>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</si>
  <si>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</si>
  <si>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</si>
  <si>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</si>
  <si>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</si>
  <si>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</si>
  <si>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</si>
  <si>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</si>
  <si>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</si>
  <si>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</si>
  <si>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</si>
  <si>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</si>
  <si>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</si>
  <si>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</si>
  <si>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</si>
  <si>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</si>
  <si>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</si>
  <si>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</si>
  <si>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</si>
  <si>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</si>
  <si>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</si>
  <si>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</si>
  <si>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</si>
  <si>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</si>
  <si>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</si>
  <si>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</si>
  <si>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</si>
  <si>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</si>
  <si>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</si>
  <si>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</si>
  <si>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</si>
  <si>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</si>
  <si>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</si>
  <si>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</si>
  <si>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</si>
  <si>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</si>
  <si>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</si>
  <si>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</si>
  <si>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</si>
  <si>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</si>
  <si>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</si>
  <si>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</si>
  <si>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</si>
  <si>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</si>
  <si>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</si>
  <si>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</si>
  <si>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</si>
  <si>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</si>
  <si>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</si>
  <si>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</si>
  <si>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</si>
  <si>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</si>
  <si>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</si>
  <si>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</si>
  <si>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</si>
  <si>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</si>
  <si>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</si>
  <si>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</si>
  <si>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</si>
  <si>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</si>
  <si>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</si>
  <si>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</si>
  <si>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</si>
  <si>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</si>
  <si>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</si>
  <si>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</si>
  <si>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</si>
  <si>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</si>
  <si>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</si>
  <si>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</si>
  <si>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</si>
  <si>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</si>
  <si>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</si>
  <si>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</si>
  <si>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</si>
  <si>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</si>
  <si>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</si>
  <si>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</si>
  <si>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</si>
  <si>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</si>
  <si>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</si>
  <si>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</si>
  <si>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</si>
  <si>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</si>
  <si>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</si>
  <si>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</si>
  <si>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</si>
  <si>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</si>
  <si>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</si>
  <si>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</si>
  <si>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</si>
  <si>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</si>
  <si>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</si>
  <si>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</si>
  <si>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</si>
  <si>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</si>
  <si>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</si>
  <si>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</si>
  <si>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</si>
  <si>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</si>
  <si>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</si>
  <si>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</si>
  <si>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</si>
  <si>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</si>
  <si>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</si>
  <si>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</si>
  <si>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</si>
  <si>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</si>
  <si>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</si>
  <si>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</si>
  <si>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</si>
  <si>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</si>
  <si>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</si>
  <si>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</si>
  <si>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</si>
  <si>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</si>
  <si>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</si>
  <si>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</si>
  <si>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</si>
  <si>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</si>
  <si>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</si>
  <si>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</si>
  <si>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</si>
  <si>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</si>
  <si>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</si>
  <si>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</si>
  <si>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</si>
  <si>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</si>
  <si>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</si>
  <si>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</si>
  <si>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</si>
  <si>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</si>
  <si>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</si>
  <si>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</si>
  <si>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</si>
  <si>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</si>
  <si>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</si>
  <si>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</si>
  <si>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</si>
  <si>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</si>
  <si>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</si>
  <si>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</si>
  <si>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</si>
  <si>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</si>
  <si>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</si>
  <si>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</si>
  <si>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</si>
  <si>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</si>
  <si>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</si>
  <si>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</si>
  <si>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</si>
  <si>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</si>
  <si>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</si>
  <si>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</si>
  <si>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</si>
  <si>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</si>
  <si>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</si>
  <si>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</si>
  <si>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</si>
  <si>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</si>
  <si>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</si>
  <si>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</si>
  <si>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</si>
  <si>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</si>
  <si>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</si>
  <si>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</si>
  <si>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</si>
  <si>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</si>
  <si>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</si>
  <si>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</si>
  <si>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</si>
  <si>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</si>
  <si>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</si>
  <si>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</si>
  <si>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</si>
  <si>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</si>
  <si>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</si>
  <si>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</si>
  <si>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</si>
  <si>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</si>
  <si>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</si>
  <si>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</si>
  <si>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</si>
  <si>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</si>
  <si>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</si>
  <si>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</si>
  <si>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</si>
  <si>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</si>
  <si>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</si>
  <si>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</si>
  <si>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</si>
  <si>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</si>
  <si>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</si>
  <si>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</si>
  <si>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</si>
  <si>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</si>
  <si>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</si>
  <si>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</si>
  <si>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</si>
  <si>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</si>
  <si>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</si>
  <si>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</si>
  <si>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</si>
  <si>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</si>
  <si>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</si>
  <si>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</si>
  <si>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</si>
  <si>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</si>
  <si>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</si>
  <si>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</si>
  <si>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</si>
  <si>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</si>
  <si>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</si>
  <si>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</si>
  <si>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</si>
  <si>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</si>
  <si>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</si>
  <si>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</si>
  <si>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</si>
  <si>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</si>
  <si>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</si>
  <si>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</si>
  <si>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</si>
  <si>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</si>
  <si>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</si>
  <si>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</si>
  <si>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</si>
  <si>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</si>
  <si>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</si>
  <si>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</si>
  <si>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</si>
  <si>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</si>
  <si>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</si>
  <si>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</si>
  <si>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</si>
  <si>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</si>
  <si>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</si>
  <si>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</si>
  <si>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</si>
  <si>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</si>
  <si>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</si>
  <si>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</si>
  <si>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</si>
  <si>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</si>
  <si>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</si>
  <si>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</si>
  <si>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</si>
  <si>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</si>
  <si>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</si>
  <si>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</si>
  <si>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</si>
  <si>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</si>
  <si>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</si>
  <si>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</si>
  <si>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</si>
  <si>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</si>
  <si>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</si>
  <si>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</si>
  <si>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</si>
  <si>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</si>
  <si>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</si>
  <si>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</si>
  <si>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</si>
  <si>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</si>
  <si>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</si>
  <si>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</si>
  <si>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</si>
  <si>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</si>
  <si>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</si>
  <si>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</si>
  <si>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</si>
  <si>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</si>
  <si>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</si>
  <si>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</si>
  <si>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</si>
  <si>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</si>
  <si>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</si>
  <si>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</si>
  <si>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</si>
  <si>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</si>
  <si>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</si>
  <si>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</si>
  <si>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</si>
  <si>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</si>
  <si>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</si>
  <si>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</si>
  <si>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</si>
  <si>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</si>
  <si>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</si>
  <si>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</si>
  <si>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</si>
  <si>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</si>
  <si>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</si>
  <si>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</si>
  <si>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</si>
  <si>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</si>
  <si>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</si>
  <si>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</si>
  <si>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</si>
  <si>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</si>
  <si>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</si>
  <si>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</si>
  <si>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</si>
  <si>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</si>
  <si>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</si>
  <si>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</si>
  <si>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</si>
  <si>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</si>
  <si>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</si>
  <si>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</si>
  <si>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</si>
  <si>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</si>
  <si>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</si>
  <si>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</si>
  <si>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</si>
  <si>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</si>
  <si>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</si>
  <si>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</si>
  <si>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</si>
  <si>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</si>
  <si>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</si>
  <si>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</si>
  <si>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</si>
  <si>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</si>
  <si>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</si>
  <si>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</si>
  <si>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</si>
  <si>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</si>
  <si>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</si>
  <si>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</si>
  <si>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</si>
  <si>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</si>
  <si>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</si>
  <si>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</si>
  <si>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</si>
  <si>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</si>
  <si>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</si>
  <si>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</si>
  <si>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</si>
  <si>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</si>
  <si>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</si>
  <si>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</si>
  <si>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</si>
  <si>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</si>
  <si>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</si>
  <si>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</si>
  <si>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</si>
  <si>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</si>
  <si>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</si>
  <si>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</si>
  <si>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</si>
  <si>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</si>
  <si>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</si>
  <si>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</si>
  <si>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</si>
  <si>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</si>
  <si>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</si>
  <si>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</si>
  <si>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</si>
  <si>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</si>
  <si>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</si>
  <si>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</si>
  <si>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</si>
  <si>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</si>
  <si>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</si>
  <si>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</si>
  <si>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</si>
  <si>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</si>
  <si>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</si>
  <si>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</si>
  <si>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</si>
  <si>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</si>
  <si>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</si>
  <si>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</si>
  <si>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</si>
  <si>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</si>
  <si>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</si>
  <si>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</si>
  <si>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</si>
  <si>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</si>
  <si>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</si>
  <si>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</si>
  <si>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</si>
  <si>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</si>
  <si>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</si>
  <si>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</si>
  <si>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</si>
  <si>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</si>
  <si>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</si>
  <si>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</si>
  <si>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</si>
  <si>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</si>
  <si>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</si>
  <si>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</si>
  <si>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</si>
  <si>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</si>
  <si>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</si>
  <si>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</si>
  <si>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</si>
  <si>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</si>
  <si>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</si>
  <si>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</si>
  <si>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</si>
  <si>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</si>
  <si>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</si>
  <si>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</si>
  <si>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</si>
  <si>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</si>
  <si>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</si>
  <si>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</si>
  <si>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</si>
  <si>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</si>
  <si>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</si>
  <si>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</si>
  <si>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</si>
  <si>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</si>
  <si>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</si>
  <si>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</si>
  <si>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</si>
  <si>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</si>
  <si>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</si>
  <si>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</si>
  <si>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</si>
  <si>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</si>
  <si>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</si>
  <si>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</si>
  <si>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</si>
  <si>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</si>
  <si>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</si>
  <si>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</si>
  <si>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</si>
  <si>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</si>
  <si>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</si>
  <si>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</si>
  <si>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</si>
  <si>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</si>
  <si>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</si>
  <si>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</si>
  <si>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</si>
  <si>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</si>
  <si>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</si>
  <si>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</si>
  <si>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</si>
  <si>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</si>
  <si>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</si>
  <si>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</si>
  <si>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</si>
  <si>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</si>
  <si>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</si>
  <si>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</si>
  <si>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</si>
  <si>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</si>
  <si>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</si>
  <si>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</si>
  <si>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</si>
  <si>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</si>
  <si>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</si>
  <si>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</si>
  <si>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</si>
  <si>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</si>
  <si>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</si>
  <si>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</si>
  <si>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</si>
  <si>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</si>
  <si>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</si>
  <si>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</si>
  <si>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</si>
  <si>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</si>
  <si>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</si>
  <si>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</si>
  <si>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</si>
  <si>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</si>
  <si>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</si>
  <si>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</si>
  <si>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</si>
  <si>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</si>
  <si>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</si>
  <si>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</si>
  <si>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</si>
  <si>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</si>
  <si>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</si>
  <si>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</si>
  <si>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</si>
  <si>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</si>
  <si>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</si>
  <si>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</si>
  <si>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</si>
  <si>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</si>
  <si>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</si>
  <si>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</si>
  <si>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</si>
  <si>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</si>
  <si>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</si>
  <si>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</si>
  <si>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</si>
  <si>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</si>
  <si>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</si>
  <si>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</si>
  <si>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</si>
  <si>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</si>
  <si>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</si>
  <si>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</si>
  <si>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</si>
  <si>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</si>
  <si>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</si>
  <si>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</si>
  <si>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</si>
  <si>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</si>
  <si>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</si>
  <si>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</si>
  <si>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</si>
  <si>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</si>
  <si>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</si>
  <si>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</si>
  <si>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</si>
  <si>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</si>
  <si>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</si>
  <si>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</si>
  <si>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</si>
  <si>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</si>
  <si>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</si>
  <si>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</si>
  <si>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</si>
  <si>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</si>
  <si>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</si>
  <si>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</si>
  <si>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</si>
  <si>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</si>
  <si>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</si>
  <si>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</si>
  <si>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</si>
  <si>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</si>
  <si>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</si>
  <si>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</si>
  <si>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</si>
  <si>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</si>
  <si>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</si>
  <si>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</si>
  <si>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</si>
  <si>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</si>
  <si>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</si>
  <si>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</si>
  <si>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</si>
  <si>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</si>
  <si>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</si>
  <si>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</si>
  <si>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</si>
  <si>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</si>
  <si>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</si>
  <si>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</si>
  <si>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</si>
  <si>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</si>
  <si>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</si>
  <si>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</si>
  <si>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</si>
  <si>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</si>
  <si>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</si>
  <si>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</si>
  <si>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</si>
  <si>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</si>
  <si>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</si>
  <si>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</si>
  <si>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</si>
  <si>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</si>
  <si>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</si>
  <si>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</si>
  <si>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</si>
  <si>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</si>
  <si>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</si>
  <si>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</si>
  <si>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</si>
  <si>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</si>
  <si>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</si>
  <si>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</si>
  <si>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</si>
  <si>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</si>
  <si>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</si>
  <si>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</si>
  <si>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</si>
  <si>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</si>
  <si>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</si>
  <si>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</si>
  <si>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</si>
  <si>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</si>
  <si>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</si>
  <si>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</si>
  <si>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</si>
  <si>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</si>
  <si>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</si>
  <si>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</si>
  <si>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</si>
  <si>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</si>
  <si>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</si>
  <si>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</si>
  <si>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</si>
  <si>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</si>
  <si>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</si>
  <si>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</si>
  <si>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</si>
  <si>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</si>
  <si>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</si>
  <si>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</si>
  <si>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</si>
  <si>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</si>
  <si>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</si>
  <si>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</si>
  <si>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</si>
  <si>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</si>
  <si>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</si>
  <si>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</si>
  <si>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</si>
  <si>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</si>
  <si>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</si>
  <si>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</si>
  <si>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</si>
  <si>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</si>
  <si>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</si>
  <si>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</si>
  <si>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</si>
  <si>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</si>
  <si>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</si>
  <si>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</si>
  <si>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</si>
  <si>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</si>
  <si>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</si>
  <si>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</si>
  <si>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</si>
  <si>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</si>
  <si>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</si>
  <si>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</si>
  <si>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</si>
  <si>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</si>
  <si>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</si>
  <si>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</si>
  <si>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</si>
  <si>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</si>
  <si>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</si>
  <si>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</si>
  <si>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</si>
  <si>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</si>
  <si>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</si>
  <si>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</si>
  <si>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</si>
  <si>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</si>
  <si>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</si>
  <si>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</si>
  <si>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</si>
  <si>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</si>
  <si>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</si>
  <si>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</si>
  <si>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</si>
  <si>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</si>
  <si>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</si>
  <si>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</si>
  <si>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</si>
  <si>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</si>
  <si>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</si>
  <si>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</si>
  <si>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</si>
  <si>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</si>
  <si>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</si>
  <si>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</si>
  <si>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</si>
  <si>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</si>
  <si>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</si>
  <si>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</si>
  <si>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</si>
  <si>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</si>
  <si>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</si>
  <si>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</si>
  <si>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</si>
  <si>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</si>
  <si>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</si>
  <si>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</si>
  <si>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</si>
  <si>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</si>
  <si>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</si>
  <si>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</si>
  <si>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</si>
  <si>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</si>
  <si>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</si>
  <si>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</si>
  <si>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</si>
  <si>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</si>
  <si>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</si>
  <si>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</si>
  <si>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</si>
  <si>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</si>
  <si>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</si>
  <si>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</si>
  <si>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</si>
  <si>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</si>
  <si>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</si>
  <si>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</si>
  <si>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</si>
  <si>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</si>
  <si>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</si>
  <si>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</si>
  <si>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</si>
  <si>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</si>
  <si>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</si>
  <si>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</si>
  <si>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</si>
  <si>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</si>
  <si>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</si>
  <si>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</si>
  <si>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</si>
  <si>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</si>
  <si>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</si>
  <si>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</si>
  <si>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</si>
  <si>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</si>
  <si>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</si>
  <si>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</si>
  <si>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</si>
  <si>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</si>
  <si>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</si>
  <si>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</si>
  <si>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</si>
  <si>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</si>
  <si>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</si>
  <si>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</si>
  <si>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</si>
  <si>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</si>
  <si>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</si>
  <si>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</si>
  <si>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</si>
  <si>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</si>
  <si>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</si>
  <si>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</si>
  <si>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</si>
  <si>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</si>
  <si>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</si>
  <si>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</si>
  <si>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</si>
  <si>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</si>
  <si>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</si>
  <si>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</si>
  <si>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</si>
  <si>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</si>
  <si>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</si>
  <si>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</si>
  <si>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</si>
  <si>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</si>
  <si>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</si>
  <si>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</si>
  <si>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</si>
  <si>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</si>
  <si>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</si>
  <si>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</si>
  <si>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</si>
  <si>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</si>
  <si>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</si>
  <si>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</si>
  <si>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</si>
  <si>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</si>
  <si>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</si>
  <si>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</si>
  <si>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</si>
  <si>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</si>
  <si>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</si>
  <si>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</si>
  <si>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</si>
  <si>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</si>
  <si>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</si>
  <si>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</si>
  <si>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</si>
  <si>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</si>
  <si>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</si>
  <si>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</si>
  <si>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</si>
  <si>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</si>
  <si>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</si>
  <si>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</si>
  <si>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</si>
  <si>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</si>
  <si>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</si>
  <si>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</si>
  <si>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</si>
  <si>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</si>
  <si>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</si>
  <si>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</si>
  <si>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</si>
  <si>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</si>
  <si>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</si>
  <si>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</si>
  <si>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</si>
  <si>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</si>
  <si>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</si>
  <si>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</si>
  <si>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</si>
  <si>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</si>
  <si>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</si>
  <si>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</si>
  <si>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</si>
  <si>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</si>
  <si>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</si>
  <si>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</si>
  <si>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</si>
  <si>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</si>
  <si>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</si>
  <si>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</si>
  <si>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</si>
  <si>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</si>
  <si>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</si>
  <si>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</si>
  <si>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</si>
  <si>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</si>
  <si>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</si>
  <si>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</si>
  <si>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</si>
  <si>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</si>
  <si>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</si>
  <si>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</si>
  <si>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</si>
  <si>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</si>
  <si>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</si>
  <si>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</si>
  <si>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</si>
  <si>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</si>
  <si>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</si>
  <si>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</si>
  <si>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</si>
  <si>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</si>
  <si>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</si>
  <si>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</si>
  <si>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</si>
  <si>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</si>
  <si>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</si>
  <si>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</si>
  <si>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</si>
  <si>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</si>
  <si>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</si>
  <si>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</si>
  <si>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</si>
  <si>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</si>
  <si>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</si>
  <si>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</si>
  <si>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</si>
  <si>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</si>
  <si>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</si>
  <si>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</si>
  <si>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</si>
  <si>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</si>
  <si>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</si>
  <si>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</si>
  <si>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</si>
  <si>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</si>
  <si>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</si>
  <si>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</si>
  <si>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</si>
  <si>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</si>
  <si>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</si>
  <si>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</si>
  <si>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</si>
  <si>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</si>
  <si>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</si>
  <si>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</si>
  <si>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</si>
  <si>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</si>
  <si>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</si>
  <si>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</si>
  <si>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</si>
  <si>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</si>
  <si>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</si>
  <si>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</si>
  <si>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</si>
  <si>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</si>
  <si>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</si>
  <si>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</si>
  <si>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</si>
  <si>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</si>
  <si>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</si>
  <si>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</si>
  <si>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</si>
  <si>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</si>
  <si>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</si>
  <si>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</si>
  <si>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</si>
  <si>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</si>
  <si>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</si>
  <si>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</si>
  <si>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</si>
  <si>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</si>
  <si>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</si>
  <si>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</si>
  <si>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</si>
  <si>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</si>
  <si>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</si>
  <si>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</si>
  <si>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</si>
  <si>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</si>
  <si>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</si>
  <si>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</si>
  <si>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</si>
  <si>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</si>
  <si>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</si>
  <si>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</si>
  <si>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</si>
  <si>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</si>
  <si>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</si>
  <si>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</si>
  <si>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</si>
  <si>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</si>
  <si>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</si>
  <si>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</si>
  <si>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</si>
  <si>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</si>
  <si>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</si>
  <si>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</si>
  <si>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</si>
  <si>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</si>
  <si>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</si>
  <si>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</si>
  <si>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</si>
  <si>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</si>
  <si>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</si>
  <si>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</si>
  <si>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</si>
  <si>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</si>
  <si>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</si>
  <si>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</si>
  <si>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</si>
  <si>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</si>
  <si>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</si>
  <si>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</si>
  <si>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</si>
  <si>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</si>
  <si>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</si>
  <si>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</si>
  <si>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</si>
  <si>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</si>
  <si>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</si>
  <si>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</si>
  <si>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</si>
  <si>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</si>
  <si>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</si>
  <si>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</si>
  <si>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</si>
  <si>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</si>
  <si>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</si>
  <si>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</si>
  <si>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</si>
  <si>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</si>
  <si>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</si>
  <si>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</si>
  <si>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</si>
  <si>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</si>
  <si>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</si>
  <si>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</si>
  <si>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</si>
  <si>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</si>
  <si>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</si>
  <si>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</si>
  <si>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</si>
  <si>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</si>
  <si>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</si>
  <si>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</si>
  <si>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</si>
  <si>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</si>
  <si>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</si>
  <si>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</si>
  <si>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</si>
  <si>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</si>
  <si>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</si>
  <si>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</si>
  <si>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</si>
  <si>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</si>
  <si>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</si>
  <si>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</si>
  <si>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</si>
  <si>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</si>
  <si>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</si>
  <si>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</si>
  <si>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</si>
  <si>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</si>
  <si>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</si>
  <si>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</si>
  <si>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</si>
  <si>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</si>
  <si>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</si>
  <si>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</si>
  <si>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</si>
  <si>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</si>
  <si>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</si>
  <si>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</si>
  <si>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</si>
  <si>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</si>
  <si>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</si>
  <si>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</si>
  <si>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</si>
  <si>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</si>
  <si>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</si>
  <si>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</si>
  <si>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</si>
  <si>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</si>
  <si>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</si>
  <si>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</si>
  <si>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</si>
  <si>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</si>
  <si>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</si>
  <si>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</si>
  <si>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</si>
  <si>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</si>
  <si>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</si>
  <si>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</si>
  <si>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</si>
  <si>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</si>
  <si>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</si>
  <si>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</si>
  <si>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</si>
  <si>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</si>
  <si>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</si>
  <si>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</si>
  <si>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</si>
  <si>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</si>
  <si>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</si>
  <si>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</si>
  <si>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</si>
  <si>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</si>
  <si>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</si>
  <si>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</si>
  <si>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</si>
  <si>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</si>
  <si>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</si>
  <si>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</si>
  <si>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</si>
  <si>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</si>
  <si>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</si>
  <si>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</si>
  <si>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</si>
  <si>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</si>
  <si>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</si>
  <si>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</si>
  <si>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</si>
  <si>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</si>
  <si>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</si>
  <si>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</si>
  <si>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</si>
  <si>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</si>
  <si>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</si>
  <si>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</si>
  <si>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</si>
  <si>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</si>
  <si>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</si>
  <si>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</si>
  <si>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</si>
  <si>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</si>
  <si>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</si>
  <si>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</si>
  <si>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</si>
  <si>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</si>
  <si>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</si>
  <si>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</si>
  <si>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</si>
  <si>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</si>
  <si>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</si>
  <si>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</si>
  <si>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</si>
  <si>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</si>
  <si>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</si>
  <si>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</si>
  <si>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</si>
  <si>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</si>
  <si>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</si>
  <si>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</si>
  <si>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</si>
  <si>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</si>
  <si>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</si>
  <si>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</si>
  <si>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</si>
  <si>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</si>
  <si>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</si>
  <si>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</si>
  <si>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</si>
  <si>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</si>
  <si>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</si>
  <si>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</si>
  <si>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</si>
  <si>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</si>
  <si>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</si>
  <si>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</si>
  <si>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</si>
  <si>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</si>
  <si>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</si>
  <si>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</si>
  <si>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</si>
  <si>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</si>
  <si>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</si>
  <si>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</si>
  <si>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</si>
  <si>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</si>
  <si>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</si>
  <si>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</si>
  <si>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</si>
  <si>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</si>
  <si>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</si>
  <si>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</si>
  <si>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</si>
  <si>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</si>
  <si>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</si>
  <si>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</si>
  <si>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</si>
  <si>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</si>
  <si>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</si>
  <si>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</si>
  <si>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</si>
  <si>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</si>
  <si>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</si>
  <si>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</si>
  <si>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</si>
  <si>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</si>
  <si>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</si>
  <si>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</si>
  <si>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</si>
  <si>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</si>
  <si>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</si>
  <si>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</si>
  <si>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</si>
  <si>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</si>
  <si>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</si>
  <si>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</si>
  <si>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</si>
  <si>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</si>
  <si>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</si>
  <si>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</si>
  <si>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</si>
  <si>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</si>
  <si>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</si>
  <si>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</si>
  <si>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</si>
  <si>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</si>
  <si>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</si>
  <si>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</si>
  <si>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</si>
  <si>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</si>
  <si>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</si>
  <si>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</si>
  <si>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</si>
  <si>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</si>
  <si>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</si>
  <si>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</si>
  <si>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</si>
  <si>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</si>
  <si>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</si>
  <si>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</si>
  <si>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</si>
  <si>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</si>
  <si>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</si>
  <si>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</si>
  <si>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</si>
  <si>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</si>
  <si>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</si>
  <si>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</si>
  <si>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</si>
  <si>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</si>
  <si>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</si>
  <si>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</si>
  <si>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</si>
  <si>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</si>
  <si>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</si>
  <si>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</si>
  <si>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</si>
  <si>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</si>
  <si>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</si>
  <si>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</si>
  <si>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</si>
  <si>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</si>
  <si>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</si>
  <si>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</si>
  <si>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</si>
  <si>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</si>
  <si>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</si>
  <si>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</si>
  <si>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</si>
  <si>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</si>
  <si>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</si>
  <si>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</si>
  <si>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</si>
  <si>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</si>
  <si>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</si>
  <si>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</si>
  <si>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</si>
  <si>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</si>
  <si>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</si>
  <si>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</si>
  <si>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</si>
  <si>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</si>
  <si>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</si>
  <si>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</si>
  <si>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</si>
  <si>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</si>
  <si>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</si>
  <si>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</si>
  <si>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</si>
  <si>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</si>
  <si>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</si>
  <si>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</si>
  <si>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</si>
  <si>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</si>
  <si>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</si>
  <si>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</si>
  <si>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</si>
  <si>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</si>
  <si>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</si>
  <si>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</si>
  <si>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</si>
  <si>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</si>
  <si>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</si>
  <si>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</si>
  <si>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</si>
  <si>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</si>
  <si>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</si>
  <si>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</si>
  <si>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</si>
  <si>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</si>
  <si>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</si>
  <si>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</si>
  <si>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</si>
  <si>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</si>
  <si>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</si>
  <si>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</si>
  <si>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</si>
  <si>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</si>
  <si>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</si>
  <si>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</si>
  <si>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</si>
  <si>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</si>
  <si>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</si>
  <si>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</si>
  <si>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</si>
  <si>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</si>
  <si>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</si>
  <si>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</si>
  <si>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</si>
  <si>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</si>
  <si>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</si>
  <si>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</si>
  <si>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</si>
  <si>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</si>
  <si>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</si>
  <si>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</si>
  <si>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</si>
  <si>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</si>
  <si>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</si>
  <si>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</si>
  <si>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</si>
  <si>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</si>
  <si>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</si>
  <si>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</si>
  <si>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</si>
  <si>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</si>
  <si>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</si>
  <si>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</si>
  <si>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</si>
  <si>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</si>
  <si>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</si>
  <si>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</si>
  <si>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</si>
  <si>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</si>
  <si>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</si>
  <si>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</si>
  <si>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</si>
  <si>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</si>
  <si>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</si>
  <si>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</si>
  <si>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</si>
  <si>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</si>
  <si>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</si>
  <si>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</si>
  <si>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</si>
  <si>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</si>
  <si>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</si>
  <si>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</si>
  <si>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</si>
  <si>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</si>
  <si>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</si>
  <si>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</si>
  <si>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</si>
  <si>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</si>
  <si>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</si>
  <si>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</si>
  <si>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</si>
  <si>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</si>
  <si>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</si>
  <si>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</si>
  <si>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</si>
  <si>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</si>
  <si>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</si>
  <si>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</si>
  <si>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</si>
  <si>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</si>
  <si>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</si>
  <si>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</si>
  <si>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</si>
  <si>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</si>
  <si>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</si>
  <si>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</si>
  <si>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</si>
  <si>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</si>
  <si>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</si>
  <si>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</si>
  <si>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</si>
  <si>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</si>
  <si>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</si>
  <si>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</si>
  <si>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</si>
  <si>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</si>
  <si>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</si>
  <si>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</si>
  <si>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</si>
  <si>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</si>
  <si>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</si>
  <si>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</si>
  <si>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</si>
  <si>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</si>
  <si>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</si>
  <si>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</si>
  <si>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</si>
  <si>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</si>
  <si>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</si>
  <si>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</si>
  <si>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</si>
  <si>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</si>
  <si>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</si>
  <si>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</si>
  <si>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</si>
  <si>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</si>
  <si>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</si>
  <si>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</si>
  <si>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</si>
  <si>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</si>
  <si>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</si>
  <si>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</si>
  <si>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</si>
  <si>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</si>
  <si>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</si>
  <si>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</si>
  <si>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</si>
  <si>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</si>
  <si>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</si>
  <si>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</si>
  <si>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</si>
  <si>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</si>
  <si>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</si>
  <si>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</si>
  <si>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</si>
  <si>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</si>
  <si>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</si>
  <si>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</si>
  <si>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</si>
  <si>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</si>
  <si>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</si>
  <si>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</si>
  <si>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</si>
  <si>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</si>
  <si>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</si>
  <si>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</si>
  <si>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</si>
  <si>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</si>
  <si>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</si>
  <si>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</si>
  <si>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</si>
  <si>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</si>
  <si>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</si>
  <si>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</si>
  <si>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</si>
  <si>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</si>
  <si>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</si>
  <si>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</si>
  <si>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</si>
  <si>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</si>
  <si>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</si>
  <si>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</si>
  <si>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</si>
  <si>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</si>
  <si>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</si>
  <si>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</si>
  <si>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</si>
  <si>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</si>
  <si>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</si>
  <si>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</si>
  <si>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</si>
  <si>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</si>
  <si>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</si>
  <si>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</si>
  <si>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</si>
  <si>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</si>
  <si>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</si>
  <si>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</si>
  <si>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</si>
  <si>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</si>
  <si>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</si>
  <si>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</si>
  <si>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</si>
  <si>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</si>
  <si>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</si>
  <si>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</si>
  <si>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</si>
  <si>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</si>
  <si>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</si>
  <si>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</si>
  <si>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</si>
  <si>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</si>
  <si>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</si>
  <si>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</si>
  <si>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</si>
  <si>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</si>
  <si>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</si>
  <si>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</si>
  <si>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</si>
  <si>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</si>
  <si>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</si>
  <si>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</si>
  <si>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</si>
  <si>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</si>
  <si>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</si>
  <si>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</si>
  <si>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</si>
  <si>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</si>
  <si>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</si>
  <si>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</si>
  <si>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</si>
  <si>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</si>
  <si>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</si>
  <si>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</si>
  <si>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</si>
  <si>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</si>
  <si>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</si>
  <si>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</si>
  <si>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</si>
  <si>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</si>
  <si>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</si>
  <si>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</si>
  <si>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</si>
  <si>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</si>
  <si>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</si>
  <si>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</si>
  <si>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</si>
  <si>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</si>
  <si>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</si>
  <si>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</si>
  <si>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</si>
  <si>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</si>
  <si>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</si>
  <si>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</si>
  <si>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</si>
  <si>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</si>
  <si>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</si>
  <si>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</si>
  <si>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</si>
  <si>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</si>
  <si>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</si>
  <si>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</si>
  <si>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</si>
  <si>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</si>
  <si>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</si>
  <si>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</si>
  <si>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</si>
  <si>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</si>
  <si>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</si>
  <si>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</si>
  <si>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</si>
  <si>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</si>
  <si>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</si>
  <si>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</si>
  <si>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</si>
  <si>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</si>
  <si>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</si>
  <si>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</si>
  <si>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</si>
  <si>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</si>
  <si>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</si>
  <si>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</si>
  <si>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</si>
  <si>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</si>
  <si>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</si>
  <si>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</si>
  <si>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</si>
  <si>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</si>
  <si>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</si>
  <si>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</si>
  <si>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</si>
  <si>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</si>
  <si>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</si>
  <si>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</si>
  <si>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</si>
  <si>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</si>
  <si>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</si>
  <si>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</si>
  <si>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</si>
  <si>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</si>
  <si>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</si>
  <si>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</si>
  <si>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</si>
  <si>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</si>
  <si>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</si>
  <si>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</si>
  <si>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</si>
  <si>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</si>
  <si>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</si>
  <si>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</si>
  <si>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</si>
  <si>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</si>
  <si>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</si>
  <si>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</si>
  <si>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</si>
  <si>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</si>
  <si>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</si>
  <si>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</si>
  <si>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</si>
  <si>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</si>
  <si>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</si>
  <si>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</si>
  <si>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</si>
  <si>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</si>
  <si>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</si>
  <si>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</si>
  <si>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</si>
  <si>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</si>
  <si>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</si>
  <si>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</si>
  <si>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</si>
  <si>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</si>
  <si>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</si>
  <si>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</si>
  <si>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</si>
  <si>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</si>
  <si>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</si>
  <si>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</si>
  <si>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</si>
  <si>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</si>
  <si>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</si>
  <si>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</si>
  <si>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</si>
  <si>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</si>
  <si>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</si>
  <si>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</si>
  <si>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</si>
  <si>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</si>
  <si>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</si>
  <si>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</si>
  <si>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</si>
  <si>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</si>
  <si>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</si>
  <si>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</si>
  <si>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</si>
  <si>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</si>
  <si>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</si>
  <si>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</si>
  <si>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</si>
  <si>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</si>
  <si>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</si>
  <si>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</si>
  <si>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</si>
  <si>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</si>
  <si>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</si>
  <si>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</si>
  <si>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</si>
  <si>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</si>
  <si>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</si>
  <si>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</si>
  <si>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</si>
  <si>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</si>
  <si>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</si>
  <si>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</si>
  <si>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</si>
  <si>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</si>
  <si>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</si>
  <si>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</si>
  <si>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</si>
  <si>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</si>
  <si>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</si>
  <si>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</si>
  <si>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</si>
  <si>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</si>
  <si>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</si>
  <si>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</si>
  <si>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</si>
  <si>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</si>
  <si>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</si>
  <si>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</si>
  <si>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</si>
  <si>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</si>
  <si>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</si>
  <si>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</si>
  <si>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</si>
  <si>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</si>
  <si>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</si>
  <si>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</si>
  <si>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</si>
  <si>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</si>
  <si>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</si>
  <si>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</si>
  <si>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</si>
  <si>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</si>
  <si>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</si>
  <si>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</si>
  <si>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</si>
  <si>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</si>
  <si>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</si>
  <si>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</si>
  <si>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</si>
  <si>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</si>
  <si>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</si>
  <si>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</si>
  <si>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</si>
  <si>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</si>
  <si>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</si>
  <si>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</si>
  <si>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</si>
  <si>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</si>
  <si>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</si>
  <si>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</si>
  <si>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</si>
  <si>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</si>
  <si>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</si>
  <si>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</si>
  <si>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</si>
  <si>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</si>
  <si>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</si>
  <si>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</si>
  <si>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</si>
  <si>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</si>
  <si>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</si>
  <si>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</si>
  <si>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</si>
  <si>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</si>
  <si>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</si>
  <si>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</si>
  <si>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</si>
  <si>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</si>
  <si>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</si>
  <si>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</si>
  <si>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</si>
  <si>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</si>
  <si>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</si>
  <si>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</si>
  <si>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</si>
  <si>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</si>
  <si>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</si>
  <si>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</si>
  <si>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</si>
  <si>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</si>
  <si>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</si>
  <si>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</si>
  <si>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</si>
  <si>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</si>
  <si>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</si>
  <si>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</si>
  <si>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</si>
  <si>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</si>
  <si>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</si>
  <si>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</si>
  <si>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</si>
  <si>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</si>
  <si>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</si>
  <si>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</si>
  <si>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</si>
  <si>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</si>
  <si>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</si>
  <si>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</si>
  <si>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</si>
  <si>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</si>
  <si>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</si>
  <si>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</si>
  <si>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</si>
  <si>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</si>
  <si>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</si>
  <si>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</si>
  <si>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</si>
  <si>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</si>
  <si>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</si>
  <si>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</si>
  <si>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</si>
  <si>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</si>
  <si>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</si>
  <si>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</si>
  <si>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</si>
  <si>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</si>
  <si>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</si>
  <si>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</si>
  <si>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</si>
  <si>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</si>
  <si>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</si>
  <si>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</si>
  <si>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</si>
  <si>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</si>
  <si>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</si>
  <si>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</si>
  <si>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</si>
  <si>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</si>
  <si>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</si>
  <si>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</si>
  <si>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</si>
  <si>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</si>
  <si>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</si>
  <si>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</si>
  <si>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</si>
  <si>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</si>
  <si>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</si>
  <si>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</si>
  <si>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</si>
  <si>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</si>
  <si>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</si>
  <si>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</si>
  <si>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</si>
  <si>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</si>
  <si>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</si>
  <si>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</si>
  <si>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</si>
  <si>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</si>
  <si>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</si>
  <si>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</si>
  <si>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</si>
  <si>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</si>
  <si>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</si>
  <si>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</si>
  <si>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</si>
  <si>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</si>
  <si>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</si>
  <si>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</si>
  <si>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</si>
  <si>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</si>
  <si>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</si>
  <si>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</si>
  <si>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</si>
  <si>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</si>
  <si>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</si>
  <si>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</si>
  <si>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</si>
  <si>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</si>
  <si>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</si>
  <si>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</si>
  <si>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</si>
  <si>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</si>
  <si>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</si>
  <si>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</si>
  <si>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</si>
  <si>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</si>
  <si>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</si>
  <si>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</si>
  <si>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</si>
  <si>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</si>
  <si>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</si>
  <si>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</si>
  <si>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</si>
  <si>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</si>
  <si>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</si>
  <si>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</si>
  <si>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</si>
  <si>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</si>
  <si>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</si>
  <si>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</si>
  <si>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</si>
  <si>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</si>
  <si>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</si>
  <si>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</si>
  <si>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</si>
  <si>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</si>
  <si>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</si>
  <si>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</si>
  <si>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</si>
  <si>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</si>
  <si>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</si>
  <si>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</si>
  <si>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</si>
  <si>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</si>
  <si>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</si>
  <si>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</si>
  <si>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</si>
  <si>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</si>
  <si>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</si>
  <si>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</si>
  <si>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</si>
  <si>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</si>
  <si>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</si>
  <si>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</si>
  <si>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</si>
  <si>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</si>
  <si>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</si>
  <si>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</si>
  <si>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</si>
  <si>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</si>
  <si>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</si>
  <si>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</si>
  <si>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</si>
  <si>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</si>
  <si>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</si>
  <si>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</si>
  <si>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</si>
  <si>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</si>
  <si>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</si>
  <si>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</si>
  <si>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</si>
  <si>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</si>
  <si>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</si>
  <si>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</si>
  <si>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</si>
  <si>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</si>
  <si>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</si>
  <si>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</si>
  <si>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</si>
  <si>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</si>
  <si>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</si>
  <si>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</si>
  <si>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</si>
  <si>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</si>
  <si>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</si>
  <si>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</si>
  <si>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</si>
  <si>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</si>
  <si>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</si>
  <si>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</si>
  <si>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</si>
  <si>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</si>
  <si>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</si>
  <si>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</si>
  <si>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</si>
  <si>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</si>
  <si>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</si>
  <si>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</si>
  <si>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</si>
  <si>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</si>
  <si>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</si>
  <si>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</si>
  <si>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</si>
  <si>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</si>
  <si>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</si>
  <si>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</si>
  <si>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</si>
  <si>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</si>
  <si>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</si>
  <si>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</si>
  <si>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</si>
  <si>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</si>
  <si>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</si>
  <si>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</si>
  <si>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</si>
  <si>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</si>
  <si>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</si>
  <si>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</si>
  <si>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</si>
  <si>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</si>
  <si>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</si>
  <si>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</si>
  <si>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</si>
  <si>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</si>
  <si>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</si>
  <si>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</si>
  <si>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</si>
  <si>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</si>
  <si>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</si>
  <si>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</si>
  <si>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</si>
  <si>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</si>
  <si>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</si>
  <si>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</si>
  <si>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</si>
  <si>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</si>
  <si>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</si>
  <si>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</si>
  <si>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</si>
  <si>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</si>
  <si>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</si>
  <si>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</si>
  <si>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</si>
  <si>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</si>
  <si>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</si>
  <si>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</si>
  <si>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</si>
  <si>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</si>
  <si>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</si>
  <si>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</si>
  <si>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</si>
  <si>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</si>
  <si>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</si>
  <si>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</si>
  <si>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</si>
  <si>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</si>
  <si>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</si>
  <si>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</si>
  <si>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</si>
  <si>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</si>
  <si>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</si>
  <si>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</si>
  <si>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</si>
  <si>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</si>
  <si>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</si>
  <si>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</si>
  <si>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</si>
  <si>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</si>
  <si>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</si>
  <si>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</si>
  <si>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</si>
  <si>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</si>
  <si>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</si>
  <si>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</si>
  <si>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</si>
  <si>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</si>
  <si>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</si>
  <si>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</si>
  <si>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</si>
  <si>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</si>
  <si>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</si>
  <si>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</si>
  <si>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</si>
  <si>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</si>
  <si>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</si>
  <si>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</si>
  <si>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</si>
  <si>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</si>
  <si>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</si>
  <si>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</si>
  <si>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</si>
  <si>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</si>
  <si>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</si>
  <si>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</si>
  <si>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</si>
  <si>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</si>
  <si>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</si>
  <si>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</si>
  <si>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</si>
  <si>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</si>
  <si>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</si>
  <si>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</si>
  <si>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</si>
  <si>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</si>
  <si>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</si>
  <si>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</si>
  <si>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</si>
  <si>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</si>
  <si>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</si>
  <si>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</si>
  <si>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</si>
  <si>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</si>
  <si>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</si>
  <si>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</si>
  <si>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</si>
  <si>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</si>
  <si>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</si>
  <si>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</si>
  <si>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</si>
  <si>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</si>
  <si>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</si>
  <si>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</si>
  <si>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</si>
  <si>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</si>
  <si>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</si>
  <si>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</si>
  <si>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</si>
  <si>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</si>
  <si>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</si>
  <si>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</si>
  <si>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</si>
  <si>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</si>
  <si>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</si>
  <si>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</si>
  <si>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</si>
  <si>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</si>
  <si>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</si>
  <si>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</si>
  <si>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</si>
  <si>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</si>
  <si>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</si>
  <si>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</si>
  <si>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</si>
  <si>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</si>
  <si>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</si>
  <si>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</si>
  <si>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</si>
  <si>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</si>
  <si>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</si>
  <si>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</si>
  <si>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</si>
  <si>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</si>
  <si>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</si>
  <si>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</si>
  <si>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</si>
  <si>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</si>
  <si>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</si>
  <si>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</si>
  <si>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</si>
  <si>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</si>
  <si>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</si>
  <si>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</si>
  <si>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</si>
  <si>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</si>
  <si>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</si>
  <si>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</si>
  <si>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</si>
  <si>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</si>
  <si>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</si>
  <si>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</si>
  <si>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</si>
  <si>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</si>
  <si>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</si>
  <si>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</si>
  <si>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</si>
  <si>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</si>
  <si>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</si>
  <si>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</si>
  <si>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</si>
  <si>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</si>
  <si>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</si>
  <si>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</si>
  <si>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</si>
  <si>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</si>
  <si>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</si>
  <si>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</si>
  <si>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</si>
  <si>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</si>
  <si>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</si>
  <si>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</si>
  <si>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</si>
  <si>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</si>
  <si>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</si>
  <si>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</si>
  <si>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</si>
  <si>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</si>
  <si>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</si>
  <si>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</si>
  <si>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</si>
  <si>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</si>
  <si>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</si>
  <si>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</si>
  <si>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</si>
  <si>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</si>
  <si>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</si>
  <si>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</si>
  <si>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</si>
  <si>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</si>
  <si>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</si>
  <si>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</si>
  <si>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</si>
  <si>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</si>
  <si>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</si>
  <si>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</si>
  <si>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</si>
  <si>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</si>
  <si>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</si>
  <si>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</si>
  <si>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</si>
  <si>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</si>
  <si>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</si>
  <si>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</si>
  <si>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</si>
  <si>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</si>
  <si>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</si>
  <si>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</si>
  <si>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</si>
  <si>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</si>
  <si>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</si>
  <si>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</si>
  <si>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</si>
  <si>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</si>
  <si>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</si>
  <si>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</si>
  <si>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</si>
  <si>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</si>
  <si>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</si>
  <si>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</si>
  <si>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</si>
  <si>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</si>
  <si>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</si>
  <si>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</si>
  <si>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</si>
  <si>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</si>
  <si>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</si>
  <si>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</si>
  <si>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</si>
  <si>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</si>
  <si>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</si>
  <si>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</si>
  <si>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</si>
  <si>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</si>
  <si>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</si>
  <si>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</si>
  <si>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</si>
  <si>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</si>
  <si>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</si>
  <si>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</si>
  <si>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</si>
  <si>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</si>
  <si>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</si>
  <si>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</si>
  <si>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</si>
  <si>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</si>
  <si>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</si>
  <si>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</si>
  <si>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</si>
  <si>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</si>
  <si>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</si>
  <si>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</si>
  <si>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</si>
  <si>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</si>
  <si>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</si>
  <si>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</si>
  <si>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</si>
  <si>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</si>
  <si>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</si>
  <si>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</si>
  <si>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</si>
  <si>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</si>
  <si>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</si>
  <si>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</si>
  <si>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</si>
  <si>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</si>
  <si>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</si>
  <si>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</si>
  <si>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</si>
  <si>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</si>
  <si>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</si>
  <si>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</si>
  <si>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</si>
  <si>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</si>
  <si>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</si>
  <si>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</si>
  <si>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</si>
  <si>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</si>
  <si>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</si>
  <si>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</si>
  <si>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</si>
  <si>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</si>
  <si>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</si>
  <si>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</si>
  <si>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</si>
  <si>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</si>
  <si>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</si>
  <si>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</si>
  <si>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</si>
  <si>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</si>
  <si>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</si>
  <si>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</si>
  <si>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</si>
  <si>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</si>
  <si>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</si>
  <si>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</si>
  <si>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</si>
  <si>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</si>
  <si>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</si>
  <si>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</si>
  <si>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</si>
  <si>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</si>
  <si>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</si>
  <si>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</si>
  <si>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</si>
  <si>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</si>
  <si>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</si>
  <si>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</si>
  <si>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</si>
  <si>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</si>
  <si>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</si>
  <si>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</si>
  <si>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</si>
  <si>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</si>
  <si>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</si>
  <si>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</si>
  <si>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</si>
  <si>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</si>
  <si>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</si>
  <si>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</si>
  <si>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</si>
  <si>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</si>
  <si>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</si>
  <si>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</si>
  <si>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</si>
  <si>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</si>
  <si>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</si>
  <si>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</si>
  <si>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</si>
  <si>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</si>
  <si>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</si>
  <si>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</si>
  <si>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</si>
  <si>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</si>
  <si>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</si>
  <si>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</si>
  <si>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</si>
  <si>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</si>
  <si>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</si>
  <si>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</si>
  <si>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</si>
  <si>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</si>
  <si>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</si>
  <si>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</si>
  <si>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</si>
  <si>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</si>
  <si>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</si>
  <si>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</si>
  <si>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</si>
  <si>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</si>
  <si>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</si>
  <si>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</si>
  <si>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</si>
  <si>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</si>
  <si>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</si>
  <si>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</si>
  <si>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</si>
  <si>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</si>
  <si>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</si>
  <si>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</si>
  <si>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</si>
  <si>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</si>
  <si>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</si>
  <si>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</si>
  <si>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</si>
  <si>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</si>
  <si>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</si>
  <si>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</si>
  <si>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</si>
  <si>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</si>
  <si>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</si>
  <si>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</si>
  <si>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</si>
  <si>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</si>
  <si>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</si>
  <si>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</si>
  <si>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</si>
  <si>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</si>
  <si>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</si>
  <si>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</si>
  <si>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</si>
  <si>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</si>
  <si>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</si>
  <si>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</si>
  <si>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</si>
  <si>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</si>
  <si>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</si>
  <si>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</si>
  <si>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</si>
  <si>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</si>
  <si>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</si>
  <si>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</si>
  <si>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</si>
  <si>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</si>
  <si>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</si>
  <si>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</si>
  <si>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</si>
  <si>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</si>
  <si>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</si>
  <si>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</si>
  <si>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</si>
  <si>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</si>
  <si>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</si>
  <si>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</si>
  <si>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</si>
  <si>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</si>
  <si>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</si>
  <si>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</si>
  <si>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</si>
  <si>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</si>
  <si>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</si>
  <si>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</si>
  <si>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</si>
  <si>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</si>
  <si>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</si>
  <si>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</si>
  <si>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</si>
  <si>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</si>
  <si>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</si>
  <si>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</si>
  <si>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</si>
  <si>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</si>
  <si>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</si>
  <si>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</si>
  <si>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</si>
  <si>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</si>
  <si>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</si>
  <si>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</si>
  <si>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</si>
  <si>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</si>
  <si>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</si>
  <si>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</si>
  <si>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</si>
  <si>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</si>
  <si>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</si>
  <si>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</si>
  <si>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</si>
  <si>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</si>
  <si>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</si>
  <si>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</si>
  <si>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</si>
  <si>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</si>
  <si>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</si>
  <si>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</si>
  <si>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</si>
  <si>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</si>
  <si>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</si>
  <si>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</si>
  <si>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</si>
  <si>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</si>
  <si>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</si>
  <si>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</si>
  <si>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</si>
  <si>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</si>
  <si>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</si>
  <si>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</si>
  <si>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</si>
  <si>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</si>
  <si>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</si>
  <si>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</si>
  <si>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</si>
  <si>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</si>
  <si>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</si>
  <si>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</si>
  <si>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</si>
  <si>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</si>
  <si>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</si>
  <si>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</si>
  <si>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</si>
  <si>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</si>
  <si>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</si>
  <si>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</si>
  <si>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</si>
  <si>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</si>
  <si>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</si>
  <si>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</si>
  <si>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</si>
  <si>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</si>
  <si>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</si>
  <si>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</si>
  <si>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</si>
  <si>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</si>
  <si>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</si>
  <si>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</si>
  <si>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</si>
  <si>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</si>
  <si>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</si>
  <si>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</si>
  <si>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</si>
  <si>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</si>
  <si>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</si>
  <si>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</si>
  <si>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</si>
  <si>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</si>
  <si>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</si>
  <si>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</si>
  <si>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</si>
  <si>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</si>
  <si>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</si>
  <si>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</si>
  <si>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</si>
  <si>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</si>
  <si>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</si>
  <si>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</si>
  <si>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</si>
  <si>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</si>
  <si>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</si>
  <si>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</si>
  <si>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</si>
  <si>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</si>
  <si>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</si>
  <si>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</si>
  <si>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</si>
  <si>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</si>
  <si>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</si>
  <si>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</si>
  <si>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</si>
  <si>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</si>
  <si>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</si>
  <si>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</si>
  <si>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</si>
  <si>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</si>
  <si>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</si>
  <si>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</si>
  <si>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</si>
  <si>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</si>
  <si>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</si>
  <si>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</si>
  <si>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</si>
  <si>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</si>
  <si>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</si>
  <si>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</si>
  <si>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</si>
  <si>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</si>
  <si>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</si>
  <si>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</si>
  <si>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</si>
  <si>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</si>
  <si>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</si>
  <si>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</si>
  <si>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</si>
  <si>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</si>
  <si>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</si>
  <si>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</si>
  <si>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</si>
  <si>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</si>
  <si>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</si>
  <si>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</si>
  <si>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</si>
  <si>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</si>
  <si>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</si>
  <si>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</si>
  <si>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</si>
  <si>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</si>
  <si>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</si>
  <si>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</si>
  <si>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</si>
  <si>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</si>
  <si>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</si>
  <si>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</si>
  <si>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</si>
  <si>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</si>
  <si>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</si>
  <si>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</si>
  <si>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</si>
  <si>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</si>
  <si>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</si>
  <si>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</si>
  <si>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</si>
  <si>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</si>
  <si>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</si>
  <si>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</si>
  <si>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</si>
  <si>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</si>
  <si>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</si>
  <si>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</si>
  <si>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</si>
  <si>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</si>
  <si>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</si>
  <si>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</si>
  <si>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</si>
  <si>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</si>
  <si>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</si>
  <si>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</si>
  <si>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</si>
  <si>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</si>
  <si>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</si>
  <si>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</si>
  <si>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</si>
  <si>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</si>
  <si>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</si>
  <si>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</si>
  <si>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</si>
  <si>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</si>
  <si>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</si>
  <si>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</si>
  <si>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</si>
  <si>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</si>
  <si>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</si>
  <si>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</si>
  <si>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</si>
  <si>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</si>
  <si>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</si>
  <si>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</si>
  <si>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</si>
  <si>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</si>
  <si>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</si>
  <si>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</si>
  <si>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</si>
  <si>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</si>
  <si>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</si>
  <si>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</si>
  <si>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</si>
  <si>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</si>
  <si>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</si>
  <si>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</si>
  <si>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</si>
  <si>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</si>
  <si>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</si>
  <si>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</si>
  <si>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</si>
  <si>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</si>
  <si>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</si>
  <si>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</si>
  <si>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</si>
  <si>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</si>
  <si>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</si>
  <si>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</si>
  <si>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</si>
  <si>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</si>
  <si>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</si>
  <si>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</si>
  <si>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</si>
  <si>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</si>
  <si>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</si>
  <si>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</si>
  <si>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</si>
  <si>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</si>
  <si>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</si>
  <si>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</si>
  <si>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</si>
  <si>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</si>
  <si>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</si>
  <si>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</si>
  <si>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</si>
  <si>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</si>
  <si>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</si>
  <si>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</si>
  <si>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</si>
  <si>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</si>
  <si>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</si>
  <si>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</si>
  <si>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</si>
  <si>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</si>
  <si>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</si>
  <si>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</si>
  <si>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</si>
  <si>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</si>
  <si>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</si>
  <si>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</si>
  <si>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</si>
  <si>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</si>
  <si>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</si>
  <si>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</si>
  <si>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</si>
  <si>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</si>
  <si>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</si>
  <si>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</si>
  <si>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</si>
  <si>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</si>
  <si>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</si>
  <si>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</si>
  <si>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</si>
  <si>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</si>
  <si>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</si>
  <si>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</si>
  <si>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</si>
  <si>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</si>
  <si>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</si>
  <si>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</si>
  <si>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</si>
  <si>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</si>
  <si>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</si>
  <si>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</si>
  <si>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</si>
  <si>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</si>
  <si>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</si>
  <si>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</si>
  <si>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</si>
  <si>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</si>
  <si>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</si>
  <si>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</si>
  <si>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</si>
  <si>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</si>
  <si>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</si>
  <si>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</si>
  <si>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</si>
  <si>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</si>
  <si>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</si>
  <si>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</si>
  <si>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</si>
  <si>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</si>
  <si>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</si>
  <si>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</si>
  <si>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</si>
  <si>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</si>
  <si>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</si>
  <si>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</si>
  <si>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</si>
  <si>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</si>
  <si>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</si>
  <si>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</si>
  <si>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</si>
  <si>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</si>
  <si>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</si>
  <si>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</si>
  <si>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</si>
  <si>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</si>
  <si>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</si>
  <si>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</si>
  <si>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</si>
  <si>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</si>
  <si>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</si>
  <si>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</si>
  <si>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</si>
  <si>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</si>
  <si>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</si>
  <si>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</si>
  <si>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</si>
  <si>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</si>
  <si>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</si>
  <si>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</si>
  <si>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</si>
  <si>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</si>
  <si>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</si>
  <si>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</si>
  <si>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</si>
  <si>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</si>
  <si>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</si>
  <si>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</si>
  <si>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</si>
  <si>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</si>
  <si>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</si>
  <si>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</si>
  <si>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</si>
  <si>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</si>
  <si>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</si>
  <si>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</si>
  <si>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</si>
  <si>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</si>
  <si>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</si>
  <si>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</si>
  <si>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</si>
  <si>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</si>
  <si>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</si>
  <si>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</si>
  <si>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</si>
  <si>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</si>
  <si>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</si>
  <si>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</si>
  <si>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</si>
  <si>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</si>
  <si>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</si>
  <si>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</si>
  <si>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</si>
  <si>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</si>
  <si>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</si>
  <si>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</si>
  <si>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</si>
  <si>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</si>
  <si>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</si>
  <si>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</si>
  <si>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</si>
  <si>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</si>
  <si>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</si>
  <si>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</si>
  <si>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</si>
  <si>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</si>
  <si>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</si>
  <si>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</si>
  <si>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</si>
  <si>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</si>
  <si>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</si>
  <si>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</si>
  <si>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</si>
  <si>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</si>
  <si>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</si>
  <si>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</si>
  <si>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</si>
  <si>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</si>
  <si>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</si>
  <si>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</si>
  <si>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</si>
  <si>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</si>
  <si>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</si>
  <si>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</si>
  <si>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</si>
  <si>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</si>
  <si>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</si>
  <si>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</si>
  <si>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</si>
  <si>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</si>
  <si>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</si>
  <si>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</si>
  <si>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</si>
  <si>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</si>
  <si>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</si>
  <si>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</si>
  <si>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</si>
  <si>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</si>
  <si>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</si>
  <si>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</si>
  <si>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</si>
  <si>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</si>
  <si>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</si>
  <si>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</si>
  <si>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</si>
  <si>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</si>
  <si>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</si>
  <si>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</si>
  <si>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</si>
  <si>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</si>
  <si>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</si>
  <si>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</si>
  <si>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</si>
  <si>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</si>
  <si>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</si>
  <si>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</si>
  <si>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</si>
  <si>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</si>
  <si>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</si>
  <si>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</si>
  <si>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</si>
  <si>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</si>
  <si>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</si>
  <si>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</si>
  <si>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</si>
  <si>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</si>
  <si>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</si>
  <si>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</si>
  <si>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</si>
  <si>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</si>
  <si>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</si>
  <si>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</si>
  <si>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</si>
  <si>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</si>
  <si>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</si>
  <si>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</si>
  <si>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</si>
  <si>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</si>
  <si>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</si>
  <si>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</si>
  <si>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</si>
  <si>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</si>
  <si>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</si>
  <si>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</si>
  <si>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</si>
  <si>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</si>
  <si>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</si>
  <si>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</si>
  <si>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</si>
  <si>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</si>
  <si>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</si>
  <si>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</si>
  <si>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</si>
  <si>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</si>
  <si>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</si>
  <si>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</si>
  <si>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</si>
  <si>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</si>
  <si>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</si>
  <si>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</si>
  <si>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</si>
  <si>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</si>
  <si>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</si>
  <si>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</si>
  <si>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</si>
  <si>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</si>
  <si>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</si>
  <si>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</si>
  <si>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</si>
  <si>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</si>
  <si>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</si>
  <si>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</si>
  <si>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</si>
  <si>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</si>
  <si>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</si>
  <si>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</si>
  <si>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</si>
  <si>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</si>
  <si>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</si>
  <si>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</si>
  <si>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</si>
  <si>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</si>
  <si>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</si>
  <si>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</si>
  <si>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</si>
  <si>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</si>
  <si>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</si>
  <si>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</si>
  <si>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</si>
  <si>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</si>
  <si>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</si>
  <si>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</si>
  <si>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</si>
  <si>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</si>
  <si>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</si>
  <si>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</si>
  <si>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</si>
  <si>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</si>
  <si>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</si>
  <si>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</si>
  <si>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</si>
  <si>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</si>
  <si>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</si>
  <si>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</si>
  <si>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</si>
  <si>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</si>
  <si>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</si>
  <si>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</si>
  <si>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</si>
  <si>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</si>
  <si>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</si>
  <si>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</si>
  <si>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</si>
  <si>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</si>
  <si>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</si>
  <si>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</si>
  <si>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</si>
  <si>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</si>
  <si>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</si>
  <si>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</si>
  <si>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</si>
  <si>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</si>
  <si>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</si>
  <si>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</si>
  <si>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</si>
  <si>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</si>
  <si>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</si>
  <si>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</si>
  <si>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</si>
  <si>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</si>
  <si>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</si>
  <si>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</si>
  <si>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</si>
  <si>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</si>
  <si>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</si>
  <si>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</si>
  <si>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</si>
  <si>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</si>
  <si>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</si>
  <si>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</si>
  <si>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</si>
  <si>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</si>
  <si>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</si>
  <si>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</si>
  <si>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</si>
  <si>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</si>
  <si>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</si>
  <si>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</si>
  <si>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</si>
  <si>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</si>
  <si>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</si>
  <si>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</si>
  <si>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</si>
  <si>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</si>
  <si>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</si>
  <si>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</si>
  <si>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</si>
  <si>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</si>
  <si>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</si>
  <si>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</si>
  <si>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</si>
  <si>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</si>
  <si>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</si>
  <si>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</si>
  <si>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</si>
  <si>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</si>
  <si>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</si>
  <si>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</si>
  <si>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</si>
  <si>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</si>
  <si>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</si>
  <si>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</si>
  <si>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</si>
  <si>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</si>
  <si>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</si>
  <si>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</si>
  <si>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</si>
  <si>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</si>
  <si>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</si>
  <si>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</si>
  <si>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</si>
  <si>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</si>
  <si>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</si>
  <si>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</si>
  <si>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</si>
  <si>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</si>
  <si>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</si>
  <si>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</si>
  <si>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</si>
  <si>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</si>
  <si>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</si>
  <si>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</si>
  <si>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</si>
  <si>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</si>
  <si>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</si>
  <si>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</si>
  <si>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</si>
  <si>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</si>
  <si>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</si>
  <si>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</si>
  <si>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</si>
  <si>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</si>
  <si>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</si>
  <si>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</si>
  <si>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</si>
  <si>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</si>
  <si>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</si>
  <si>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</si>
  <si>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</si>
  <si>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</si>
  <si>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</si>
  <si>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</si>
  <si>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</si>
  <si>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</si>
  <si>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</si>
  <si>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</si>
  <si>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</si>
  <si>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</si>
  <si>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</si>
  <si>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</si>
  <si>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</si>
  <si>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</si>
  <si>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</si>
  <si>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</si>
  <si>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</si>
  <si>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</si>
  <si>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</si>
  <si>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</si>
  <si>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</si>
  <si>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</si>
  <si>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</si>
  <si>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</si>
  <si>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</si>
  <si>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</si>
  <si>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</si>
  <si>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</si>
  <si>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</si>
  <si>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</si>
  <si>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</si>
  <si>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</si>
  <si>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</si>
  <si>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</si>
  <si>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</si>
  <si>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</si>
  <si>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</si>
  <si>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</si>
  <si>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</si>
  <si>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</si>
  <si>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</si>
  <si>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</si>
  <si>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</si>
  <si>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</si>
  <si>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</si>
  <si>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</si>
  <si>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</si>
  <si>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</si>
  <si>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</si>
  <si>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</si>
  <si>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</si>
  <si>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</si>
  <si>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</si>
  <si>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</si>
  <si>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</si>
  <si>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</si>
  <si>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</si>
  <si>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</si>
  <si>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</si>
  <si>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</si>
  <si>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</si>
  <si>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</si>
  <si>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</si>
  <si>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</si>
  <si>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</si>
  <si>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</si>
  <si>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</si>
  <si>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</si>
  <si>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</si>
  <si>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</si>
  <si>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</si>
  <si>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</si>
  <si>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</si>
  <si>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</si>
  <si>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</si>
  <si>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</si>
  <si>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</si>
  <si>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</si>
  <si>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</si>
  <si>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</si>
  <si>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</si>
  <si>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</si>
  <si>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</si>
  <si>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</si>
  <si>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</si>
  <si>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</si>
  <si>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</si>
  <si>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</si>
  <si>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</si>
  <si>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</si>
  <si>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</si>
  <si>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</si>
  <si>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</si>
  <si>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</si>
  <si>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</si>
  <si>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</si>
  <si>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</si>
  <si>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</si>
  <si>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</si>
  <si>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</si>
  <si>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</si>
  <si>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</si>
  <si>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</si>
  <si>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</si>
  <si>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</si>
  <si>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</si>
  <si>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</si>
  <si>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</si>
  <si>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</si>
  <si>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</si>
  <si>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</si>
  <si>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</si>
  <si>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</si>
  <si>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</si>
  <si>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</si>
  <si>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</si>
  <si>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</si>
  <si>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</si>
  <si>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</si>
  <si>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</si>
  <si>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</si>
  <si>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</si>
  <si>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</si>
  <si>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</si>
  <si>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</si>
  <si>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</si>
  <si>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</si>
  <si>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</si>
  <si>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</si>
  <si>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</si>
  <si>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</si>
  <si>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</si>
  <si>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</si>
  <si>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</si>
  <si>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</si>
  <si>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</si>
  <si>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</si>
  <si>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</si>
  <si>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</si>
  <si>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</si>
  <si>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</si>
  <si>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</si>
  <si>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</si>
  <si>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</si>
  <si>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</si>
  <si>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</si>
  <si>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</si>
  <si>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</si>
  <si>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</si>
  <si>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</si>
  <si>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</si>
  <si>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</si>
  <si>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</si>
  <si>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</si>
  <si>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</si>
  <si>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</si>
  <si>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</si>
  <si>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</si>
  <si>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</si>
  <si>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</si>
  <si>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</si>
  <si>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</si>
  <si>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</si>
  <si>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</si>
  <si>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</si>
  <si>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</si>
  <si>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</si>
  <si>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</si>
  <si>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</si>
  <si>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</si>
  <si>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</si>
  <si>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</si>
  <si>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</si>
  <si>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</si>
  <si>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</si>
  <si>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</si>
  <si>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</si>
  <si>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</si>
  <si>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</si>
  <si>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</si>
  <si>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</si>
  <si>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</si>
  <si>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</si>
  <si>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</si>
  <si>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</si>
  <si>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</si>
  <si>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</si>
  <si>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</si>
  <si>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</si>
  <si>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</si>
  <si>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</si>
  <si>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</si>
  <si>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</si>
  <si>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</si>
  <si>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</si>
  <si>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</si>
  <si>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</si>
  <si>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</si>
  <si>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</si>
  <si>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</si>
  <si>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</si>
  <si>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</si>
  <si>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</si>
  <si>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</si>
  <si>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</si>
  <si>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</si>
  <si>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</si>
  <si>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</si>
  <si>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</si>
  <si>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</si>
  <si>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</si>
  <si>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</si>
  <si>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</si>
  <si>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</si>
  <si>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</si>
  <si>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</si>
  <si>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</si>
  <si>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</si>
  <si>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</si>
  <si>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</si>
  <si>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</si>
  <si>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</si>
  <si>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</si>
  <si>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</si>
  <si>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</si>
  <si>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</si>
  <si>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</si>
  <si>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</si>
  <si>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</si>
  <si>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</si>
  <si>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</si>
  <si>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</si>
  <si>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</si>
  <si>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</si>
  <si>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</si>
  <si>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</si>
  <si>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</si>
  <si>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</si>
  <si>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</si>
  <si>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</si>
  <si>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</si>
  <si>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</si>
  <si>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</si>
  <si>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</si>
  <si>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</si>
  <si>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</si>
  <si>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</si>
  <si>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</si>
  <si>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</si>
  <si>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</si>
  <si>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</si>
  <si>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</si>
  <si>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</si>
  <si>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</si>
  <si>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</si>
  <si>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</si>
  <si>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</si>
  <si>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</si>
  <si>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</si>
  <si>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</si>
  <si>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</si>
  <si>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</si>
  <si>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</si>
  <si>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</si>
  <si>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</si>
  <si>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</si>
  <si>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</si>
  <si>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</si>
  <si>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</si>
  <si>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</si>
  <si>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</si>
  <si>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</si>
  <si>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</si>
  <si>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</si>
  <si>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</si>
  <si>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</si>
  <si>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</si>
  <si>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</si>
  <si>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</si>
  <si>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</si>
  <si>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</si>
  <si>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</si>
  <si>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</si>
  <si>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</si>
  <si>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</si>
  <si>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</si>
  <si>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</si>
  <si>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</si>
  <si>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</si>
  <si>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</si>
  <si>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</si>
  <si>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</si>
  <si>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</si>
  <si>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</si>
  <si>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</si>
  <si>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</si>
  <si>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</si>
  <si>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</si>
  <si>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</si>
  <si>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</si>
  <si>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</si>
  <si>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</si>
  <si>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</si>
  <si>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</si>
  <si>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</si>
  <si>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</si>
  <si>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</si>
  <si>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</si>
  <si>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</si>
  <si>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</si>
  <si>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</si>
  <si>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</si>
  <si>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</si>
  <si>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</si>
  <si>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</si>
  <si>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</si>
  <si>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</si>
  <si>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</si>
  <si>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</si>
  <si>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</si>
  <si>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</si>
  <si>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</si>
  <si>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</si>
  <si>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</si>
  <si>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</si>
  <si>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</si>
  <si>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</si>
  <si>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</si>
  <si>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</si>
  <si>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</si>
  <si>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</si>
  <si>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</si>
  <si>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</si>
  <si>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</si>
  <si>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</si>
  <si>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</si>
  <si>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</si>
  <si>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</si>
  <si>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</si>
  <si>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</si>
  <si>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</si>
  <si>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</si>
  <si>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</si>
  <si>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</si>
  <si>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</si>
  <si>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</si>
  <si>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</si>
  <si>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</si>
  <si>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</si>
  <si>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</si>
  <si>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</si>
  <si>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</si>
  <si>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</si>
  <si>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</si>
  <si>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</si>
  <si>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</si>
  <si>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</si>
  <si>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</si>
  <si>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</si>
  <si>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</si>
  <si>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</si>
  <si>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</si>
  <si>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</si>
  <si>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</si>
  <si>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</si>
  <si>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</si>
  <si>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</si>
  <si>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</si>
  <si>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</si>
  <si>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</si>
  <si>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</si>
  <si>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</si>
  <si>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</si>
  <si>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</si>
  <si>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</si>
  <si>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</si>
  <si>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</si>
  <si>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</si>
  <si>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</si>
  <si>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</si>
  <si>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</si>
  <si>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</si>
  <si>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</si>
  <si>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</si>
  <si>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</si>
  <si>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</si>
  <si>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</si>
  <si>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</si>
  <si>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</si>
  <si>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</si>
  <si>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</si>
  <si>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</si>
  <si>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</si>
  <si>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</si>
  <si>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</si>
  <si>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</si>
  <si>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</si>
  <si>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</si>
  <si>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</si>
  <si>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</si>
  <si>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</si>
  <si>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</si>
  <si>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</si>
  <si>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</si>
  <si>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</si>
  <si>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</si>
  <si>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</si>
  <si>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</si>
  <si>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</si>
  <si>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</si>
  <si>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</si>
  <si>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</si>
  <si>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</si>
  <si>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</si>
  <si>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</si>
  <si>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</si>
  <si>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</si>
  <si>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</si>
  <si>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</si>
  <si>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</si>
  <si>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</si>
  <si>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</si>
  <si>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</si>
  <si>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</si>
  <si>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</si>
  <si>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</si>
  <si>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</si>
  <si>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</si>
  <si>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</si>
  <si>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</si>
  <si>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</si>
  <si>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</si>
  <si>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</si>
  <si>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</si>
  <si>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</si>
  <si>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</si>
  <si>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</si>
  <si>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</si>
  <si>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</si>
  <si>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</si>
  <si>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</si>
  <si>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</si>
  <si>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</si>
  <si>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</si>
  <si>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</si>
  <si>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</si>
  <si>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</si>
  <si>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</si>
  <si>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</si>
  <si>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</si>
  <si>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</si>
  <si>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</si>
  <si>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</si>
  <si>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</si>
  <si>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</si>
  <si>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</si>
  <si>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</si>
  <si>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</si>
  <si>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</si>
  <si>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</si>
  <si>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</si>
  <si>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</si>
  <si>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</si>
  <si>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</si>
  <si>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</si>
  <si>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</si>
  <si>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</si>
  <si>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</si>
  <si>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</si>
  <si>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</si>
  <si>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</si>
  <si>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</si>
  <si>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</si>
  <si>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</si>
  <si>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</si>
  <si>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</si>
  <si>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</si>
  <si>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</si>
  <si>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</si>
  <si>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</si>
  <si>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</si>
  <si>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</si>
  <si>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</si>
  <si>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</si>
  <si>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</si>
  <si>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</si>
  <si>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</si>
  <si>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</si>
  <si>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</si>
  <si>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</si>
  <si>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</si>
  <si>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</si>
  <si>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</si>
  <si>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</si>
  <si>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</si>
  <si>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</si>
  <si>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</si>
  <si>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</si>
  <si>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</si>
  <si>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</si>
  <si>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</si>
  <si>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</si>
  <si>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</si>
  <si>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</si>
  <si>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</si>
  <si>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</si>
  <si>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</si>
  <si>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</si>
  <si>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</si>
  <si>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</si>
  <si>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</si>
  <si>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</si>
  <si>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</si>
  <si>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</si>
  <si>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</si>
  <si>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</si>
  <si>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</si>
  <si>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</si>
  <si>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</si>
  <si>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</si>
  <si>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</si>
  <si>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</si>
  <si>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</si>
  <si>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</si>
  <si>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</si>
  <si>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</si>
  <si>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</si>
  <si>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</si>
  <si>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</si>
  <si>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</si>
  <si>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</si>
  <si>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</si>
  <si>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</si>
  <si>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</si>
  <si>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</si>
  <si>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</si>
  <si>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</si>
  <si>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</si>
  <si>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</si>
  <si>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</si>
  <si>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</si>
  <si>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</si>
  <si>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</si>
  <si>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</si>
  <si>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</si>
  <si>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</si>
  <si>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</si>
  <si>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</si>
  <si>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</si>
  <si>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</si>
  <si>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</si>
  <si>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</si>
  <si>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</si>
  <si>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</si>
  <si>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</si>
  <si>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</si>
  <si>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</si>
  <si>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</si>
  <si>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</si>
  <si>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</si>
  <si>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</si>
  <si>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</si>
  <si>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</si>
  <si>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</si>
  <si>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</si>
  <si>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</si>
  <si>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</si>
  <si>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</si>
  <si>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</si>
  <si>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</si>
  <si>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</si>
  <si>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</si>
  <si>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</si>
  <si>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</si>
  <si>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</si>
  <si>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</si>
  <si>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</si>
  <si>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</si>
  <si>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</si>
  <si>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</si>
  <si>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</si>
  <si>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</si>
  <si>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</si>
  <si>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</si>
  <si>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</si>
  <si>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</si>
  <si>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</si>
  <si>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</si>
  <si>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</si>
  <si>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</si>
  <si>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</si>
  <si>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</si>
  <si>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</si>
  <si>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</si>
  <si>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</si>
  <si>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</si>
  <si>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</si>
  <si>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</si>
  <si>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</si>
  <si>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</si>
  <si>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</si>
  <si>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</si>
  <si>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</si>
  <si>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</si>
  <si>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</si>
  <si>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</si>
  <si>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</si>
  <si>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</si>
  <si>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</si>
  <si>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</si>
  <si>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</si>
  <si>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</si>
  <si>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</si>
  <si>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</si>
  <si>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</si>
  <si>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</si>
  <si>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</si>
  <si>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</si>
  <si>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</si>
  <si>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</si>
  <si>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</si>
  <si>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</si>
  <si>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</si>
  <si>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</si>
  <si>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</si>
  <si>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</si>
  <si>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</si>
  <si>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</si>
  <si>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</si>
  <si>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</si>
  <si>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</si>
  <si>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</si>
  <si>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</si>
  <si>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</si>
  <si>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</si>
  <si>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</si>
  <si>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</si>
  <si>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</si>
  <si>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</si>
  <si>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</si>
  <si>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</si>
  <si>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</si>
  <si>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</si>
  <si>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</si>
  <si>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</si>
  <si>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</si>
  <si>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</si>
  <si>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</si>
  <si>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</si>
  <si>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</si>
  <si>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</si>
  <si>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</si>
  <si>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</si>
  <si>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</si>
  <si>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</si>
  <si>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</si>
  <si>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</si>
  <si>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</si>
  <si>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</si>
  <si>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</si>
  <si>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</si>
  <si>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</si>
  <si>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</si>
  <si>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</si>
  <si>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</si>
  <si>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</si>
  <si>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</si>
  <si>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</si>
  <si>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</si>
  <si>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</si>
  <si>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</si>
  <si>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</si>
  <si>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</si>
  <si>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</si>
  <si>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</si>
  <si>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</si>
  <si>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</si>
  <si>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</si>
  <si>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</si>
  <si>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</si>
  <si>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</si>
  <si>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</si>
  <si>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</si>
  <si>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</si>
  <si>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</si>
  <si>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</si>
  <si>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</si>
  <si>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</si>
  <si>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</si>
  <si>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</si>
  <si>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</si>
  <si>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</si>
  <si>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</si>
  <si>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</si>
  <si>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</si>
  <si>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</si>
  <si>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</si>
  <si>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</si>
  <si>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</si>
  <si>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</si>
  <si>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</si>
  <si>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</si>
  <si>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</si>
  <si>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</si>
  <si>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</si>
  <si>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</si>
  <si>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</si>
  <si>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</si>
  <si>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</si>
  <si>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</si>
  <si>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</si>
  <si>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</si>
  <si>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</si>
  <si>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</si>
  <si>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</si>
  <si>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</si>
  <si>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</si>
  <si>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</si>
  <si>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</si>
  <si>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</si>
  <si>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</si>
  <si>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</si>
  <si>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</si>
  <si>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</si>
  <si>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</si>
  <si>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</si>
  <si>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</si>
  <si>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</si>
  <si>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</si>
  <si>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</si>
  <si>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</si>
  <si>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</si>
  <si>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</si>
  <si>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</si>
  <si>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</si>
  <si>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</si>
  <si>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</si>
  <si>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</si>
  <si>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</si>
  <si>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</si>
  <si>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</si>
  <si>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</si>
  <si>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</si>
  <si>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</si>
  <si>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</si>
  <si>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</si>
  <si>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</si>
  <si>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</si>
  <si>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</si>
  <si>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</si>
  <si>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</si>
  <si>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</si>
  <si>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</si>
  <si>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</si>
  <si>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</si>
  <si>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</si>
  <si>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</si>
  <si>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</si>
  <si>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</si>
  <si>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</si>
  <si>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</si>
  <si>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</si>
  <si>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</si>
  <si>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</si>
  <si>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</si>
  <si>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</si>
  <si>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</si>
  <si>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</si>
  <si>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</si>
  <si>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</si>
  <si>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</si>
  <si>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</si>
  <si>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</si>
  <si>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</si>
  <si>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</si>
  <si>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</si>
  <si>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</si>
  <si>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</si>
  <si>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</si>
  <si>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</si>
  <si>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</si>
  <si>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</si>
  <si>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</si>
  <si>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</si>
  <si>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</si>
  <si>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</si>
  <si>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</si>
  <si>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</si>
  <si>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</si>
  <si>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</si>
  <si>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</si>
  <si>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</si>
  <si>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</si>
  <si>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</si>
  <si>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</si>
  <si>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</si>
  <si>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</si>
  <si>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</si>
  <si>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</si>
  <si>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</si>
  <si>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</si>
  <si>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</si>
  <si>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</si>
  <si>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</si>
  <si>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</si>
  <si>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</si>
  <si>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</si>
  <si>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</si>
  <si>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</si>
  <si>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</si>
  <si>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</si>
  <si>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</si>
  <si>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</si>
  <si>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</si>
  <si>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</si>
  <si>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</si>
  <si>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</si>
  <si>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</si>
  <si>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</si>
  <si>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</si>
  <si>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</si>
  <si>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</si>
  <si>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</si>
  <si>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</si>
  <si>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</si>
  <si>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</si>
  <si>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</si>
  <si>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</si>
  <si>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</si>
  <si>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</si>
  <si>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</si>
  <si>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</si>
  <si>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</si>
  <si>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</si>
  <si>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</si>
  <si>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</si>
  <si>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</si>
  <si>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</si>
  <si>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</si>
  <si>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</si>
  <si>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</si>
  <si>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</si>
  <si>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</si>
  <si>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</si>
  <si>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</si>
  <si>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</si>
  <si>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</si>
  <si>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</si>
  <si>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</si>
  <si>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</si>
  <si>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</si>
  <si>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</si>
  <si>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</si>
  <si>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</si>
  <si>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</si>
  <si>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</si>
  <si>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</si>
  <si>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</si>
  <si>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</si>
  <si>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</si>
  <si>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</si>
  <si>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</si>
  <si>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</si>
  <si>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</si>
  <si>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</si>
  <si>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</si>
  <si>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</si>
  <si>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</si>
  <si>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</si>
  <si>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</si>
  <si>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</si>
  <si>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</si>
  <si>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</si>
  <si>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</si>
  <si>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</si>
  <si>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</si>
  <si>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</si>
  <si>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</si>
  <si>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</si>
  <si>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</si>
  <si>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</si>
  <si>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</si>
  <si>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</si>
  <si>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</si>
  <si>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</si>
  <si>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</si>
  <si>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</si>
  <si>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</si>
  <si>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</si>
  <si>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</si>
  <si>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</si>
  <si>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</si>
  <si>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</si>
  <si>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</si>
  <si>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</si>
  <si>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</si>
  <si>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</si>
  <si>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</si>
  <si>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</si>
  <si>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</si>
  <si>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</si>
  <si>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</si>
  <si>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</si>
  <si>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</si>
  <si>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</si>
  <si>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</si>
  <si>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</si>
  <si>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</si>
  <si>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</si>
  <si>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</si>
  <si>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</si>
  <si>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</si>
  <si>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</si>
  <si>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</si>
  <si>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</si>
  <si>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</si>
  <si>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</si>
  <si>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</si>
  <si>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</si>
  <si>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</si>
  <si>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</si>
  <si>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</si>
  <si>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</si>
  <si>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</si>
  <si>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</si>
  <si>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</si>
  <si>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</si>
  <si>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</si>
  <si>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</si>
  <si>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</si>
  <si>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</si>
  <si>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</si>
  <si>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</si>
  <si>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</si>
  <si>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</si>
  <si>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</si>
  <si>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</si>
  <si>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</si>
  <si>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</si>
  <si>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</si>
  <si>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</si>
  <si>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</si>
  <si>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</si>
  <si>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</si>
  <si>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</si>
  <si>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</si>
  <si>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</si>
  <si>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</si>
  <si>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</si>
  <si>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</si>
  <si>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</si>
  <si>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</si>
  <si>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</si>
  <si>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</si>
  <si>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</si>
  <si>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</si>
  <si>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</si>
  <si>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</si>
  <si>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</si>
  <si>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</si>
  <si>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</si>
  <si>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</si>
  <si>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</si>
  <si>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</si>
  <si>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</si>
  <si>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</si>
  <si>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</si>
  <si>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</si>
  <si>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</si>
  <si>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</si>
  <si>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</si>
  <si>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</si>
  <si>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</si>
  <si>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</si>
  <si>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</si>
  <si>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</si>
  <si>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</si>
  <si>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</si>
  <si>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</si>
  <si>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</si>
  <si>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</si>
  <si>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</si>
  <si>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</si>
  <si>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</si>
  <si>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</si>
  <si>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</si>
  <si>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</si>
  <si>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</si>
  <si>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</si>
  <si>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</si>
  <si>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</si>
  <si>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</si>
  <si>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</si>
  <si>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</si>
  <si>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</si>
  <si>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</si>
  <si>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</si>
  <si>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</si>
  <si>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</si>
  <si>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</si>
  <si>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</si>
  <si>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</si>
  <si>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</si>
  <si>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</si>
  <si>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</si>
  <si>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</si>
  <si>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</si>
  <si>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</si>
  <si>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</si>
  <si>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</si>
  <si>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</si>
  <si>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</si>
  <si>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</si>
  <si>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</si>
  <si>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</si>
  <si>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</si>
  <si>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</si>
  <si>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</si>
  <si>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</si>
  <si>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</si>
  <si>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</si>
  <si>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</si>
  <si>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</si>
  <si>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</si>
  <si>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</si>
  <si>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</si>
  <si>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</si>
  <si>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</si>
  <si>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</si>
  <si>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</si>
  <si>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</si>
  <si>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</si>
  <si>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</si>
  <si>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</si>
  <si>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</si>
  <si>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</si>
  <si>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</si>
  <si>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</si>
  <si>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</si>
  <si>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</si>
  <si>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</si>
  <si>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</si>
  <si>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</si>
  <si>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</si>
  <si>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</si>
  <si>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</si>
  <si>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</si>
  <si>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</si>
  <si>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</si>
  <si>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</si>
  <si>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</si>
  <si>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</si>
  <si>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</si>
  <si>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</si>
  <si>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</si>
  <si>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</si>
  <si>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</si>
  <si>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</si>
  <si>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</si>
  <si>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</si>
  <si>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</si>
  <si>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</si>
  <si>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</si>
  <si>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</si>
  <si>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</si>
  <si>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</si>
  <si>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</si>
  <si>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</si>
  <si>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</si>
  <si>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</si>
  <si>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</si>
  <si>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</si>
  <si>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</si>
  <si>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</si>
  <si>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</si>
  <si>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</si>
  <si>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</si>
  <si>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</si>
  <si>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</si>
  <si>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</si>
  <si>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</si>
  <si>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</si>
  <si>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</si>
  <si>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</si>
  <si>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</si>
  <si>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</si>
  <si>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</si>
  <si>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</si>
  <si>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</si>
  <si>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</si>
  <si>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</si>
  <si>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</si>
  <si>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</si>
  <si>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</si>
  <si>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</si>
  <si>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</si>
  <si>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</si>
  <si>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</si>
  <si>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</si>
  <si>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</si>
  <si>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</si>
  <si>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</si>
  <si>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</si>
  <si>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</si>
  <si>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</si>
  <si>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</si>
  <si>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</si>
  <si>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</si>
  <si>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</si>
  <si>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</si>
  <si>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</si>
  <si>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</si>
  <si>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</si>
  <si>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</si>
  <si>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</si>
  <si>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</si>
  <si>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</si>
  <si>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</si>
  <si>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</si>
  <si>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</si>
  <si>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</si>
  <si>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</si>
  <si>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</si>
  <si>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</si>
  <si>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</si>
  <si>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</si>
  <si>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</si>
  <si>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</si>
  <si>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</si>
  <si>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</si>
  <si>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</si>
  <si>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</si>
  <si>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</si>
  <si>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</si>
  <si>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</si>
  <si>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</si>
  <si>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</si>
  <si>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</si>
  <si>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</si>
  <si>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</si>
  <si>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</si>
  <si>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</si>
  <si>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</si>
  <si>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</si>
  <si>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</si>
  <si>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</si>
  <si>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</si>
  <si>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</si>
  <si>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</si>
  <si>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</si>
  <si>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</si>
  <si>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</si>
  <si>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</si>
  <si>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</si>
  <si>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</si>
  <si>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</si>
  <si>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</si>
  <si>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</si>
  <si>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</si>
  <si>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</si>
  <si>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</si>
  <si>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</si>
  <si>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</si>
  <si>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</si>
  <si>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</si>
  <si>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</si>
  <si>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</si>
  <si>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</si>
  <si>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</si>
  <si>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</si>
  <si>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</si>
  <si>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</si>
  <si>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</si>
  <si>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</si>
  <si>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</si>
  <si>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</si>
  <si>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</si>
  <si>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</si>
  <si>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</si>
  <si>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</si>
  <si>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</si>
  <si>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</si>
  <si>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</si>
  <si>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</si>
  <si>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</si>
  <si>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</si>
  <si>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</si>
  <si>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</si>
  <si>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</si>
  <si>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</si>
  <si>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</si>
  <si>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</si>
  <si>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</si>
  <si>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</si>
  <si>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</si>
  <si>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</si>
  <si>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</si>
  <si>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</si>
  <si>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</si>
  <si>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</si>
  <si>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</si>
  <si>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</si>
  <si>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</si>
  <si>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</si>
  <si>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</si>
  <si>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</si>
  <si>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</si>
  <si>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</si>
  <si>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</si>
  <si>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</si>
  <si>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</si>
  <si>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</si>
  <si>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</si>
  <si>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</si>
  <si>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</si>
  <si>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</si>
  <si>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</si>
  <si>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</si>
  <si>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</si>
  <si>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</si>
  <si>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</si>
  <si>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</si>
  <si>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</si>
  <si>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</si>
  <si>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</si>
  <si>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</si>
  <si>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</si>
  <si>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</si>
  <si>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</si>
  <si>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</si>
  <si>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</si>
  <si>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</si>
  <si>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</si>
  <si>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</si>
  <si>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</si>
  <si>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</si>
  <si>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</si>
  <si>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</si>
  <si>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</si>
  <si>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</si>
  <si>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</si>
  <si>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</si>
  <si>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</si>
  <si>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</si>
  <si>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</si>
  <si>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</si>
  <si>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</si>
  <si>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</si>
  <si>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</si>
  <si>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</si>
  <si>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</si>
  <si>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</si>
  <si>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</si>
  <si>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</si>
  <si>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</si>
  <si>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</si>
  <si>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</si>
  <si>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</si>
  <si>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</si>
  <si>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</si>
  <si>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</si>
  <si>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</si>
  <si>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</si>
  <si>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</si>
  <si>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</si>
  <si>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</si>
  <si>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</si>
  <si>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</si>
  <si>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</si>
  <si>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</si>
  <si>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</si>
  <si>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</si>
  <si>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</si>
  <si>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</si>
  <si>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</si>
  <si>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</si>
  <si>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</si>
  <si>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</si>
  <si>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</si>
  <si>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</si>
  <si>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</si>
  <si>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</si>
  <si>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</si>
  <si>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</si>
  <si>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</si>
  <si>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</si>
  <si>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</si>
  <si>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</si>
  <si>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</si>
  <si>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</si>
  <si>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</si>
  <si>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</si>
  <si>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</si>
  <si>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</si>
  <si>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</si>
  <si>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</si>
  <si>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</si>
  <si>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</si>
  <si>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</si>
  <si>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</si>
  <si>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</si>
  <si>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</si>
  <si>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</si>
  <si>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</si>
  <si>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</si>
  <si>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</si>
  <si>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</si>
  <si>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</si>
  <si>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</si>
  <si>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</si>
  <si>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</si>
  <si>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</si>
  <si>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</si>
  <si>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</si>
  <si>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</si>
  <si>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</si>
  <si>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</si>
  <si>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</si>
  <si>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</si>
  <si>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</si>
  <si>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</si>
  <si>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</si>
  <si>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</si>
  <si>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</si>
  <si>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</si>
  <si>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</si>
  <si>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</si>
  <si>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</si>
  <si>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</si>
  <si>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</si>
  <si>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</si>
  <si>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</si>
  <si>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</si>
  <si>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</si>
  <si>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</si>
  <si>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</si>
  <si>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</si>
  <si>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</si>
  <si>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</si>
  <si>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</si>
  <si>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</si>
  <si>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</si>
  <si>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</si>
  <si>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</si>
  <si>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</si>
  <si>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</si>
  <si>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</si>
  <si>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</si>
  <si>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</si>
  <si>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</si>
  <si>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</si>
  <si>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</si>
  <si>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</si>
  <si>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</si>
  <si>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</si>
  <si>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</si>
  <si>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</si>
  <si>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</si>
  <si>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</si>
  <si>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</si>
  <si>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</si>
  <si>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</si>
  <si>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</si>
  <si>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</si>
  <si>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</si>
  <si>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</si>
  <si>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</si>
  <si>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</si>
  <si>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</si>
  <si>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</si>
  <si>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</si>
  <si>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</si>
  <si>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</si>
  <si>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</si>
  <si>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</si>
  <si>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</si>
  <si>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</si>
  <si>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</si>
  <si>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</si>
  <si>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</si>
  <si>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</si>
  <si>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</si>
  <si>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</si>
  <si>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</si>
  <si>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</si>
  <si>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</si>
  <si>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</si>
  <si>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</si>
  <si>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</si>
  <si>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</si>
  <si>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</si>
  <si>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</si>
  <si>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</si>
  <si>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</si>
  <si>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</si>
  <si>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</si>
  <si>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</si>
  <si>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</si>
  <si>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</si>
  <si>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</si>
  <si>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</si>
  <si>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</si>
  <si>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</si>
  <si>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</si>
  <si>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</si>
  <si>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</si>
  <si>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</si>
  <si>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</si>
  <si>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</si>
  <si>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</si>
  <si>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</si>
  <si>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</si>
  <si>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</si>
  <si>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</si>
  <si>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</si>
  <si>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</si>
  <si>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</si>
  <si>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</si>
  <si>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</si>
  <si>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</si>
  <si>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</si>
  <si>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</si>
  <si>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</si>
  <si>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</si>
  <si>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</si>
  <si>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</si>
  <si>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</si>
  <si>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</si>
  <si>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</si>
  <si>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</si>
  <si>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</si>
  <si>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</si>
  <si>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</si>
  <si>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</si>
  <si>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</si>
  <si>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</si>
  <si>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</si>
  <si>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</si>
  <si>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</si>
  <si>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</si>
  <si>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</si>
  <si>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</si>
  <si>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</si>
  <si>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</si>
  <si>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</si>
  <si>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</si>
  <si>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</si>
  <si>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</si>
  <si>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</si>
  <si>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</si>
  <si>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</si>
  <si>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</si>
  <si>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</si>
  <si>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</si>
  <si>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</si>
  <si>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</si>
  <si>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</si>
  <si>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</si>
  <si>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</si>
  <si>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</si>
  <si>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</si>
  <si>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</si>
  <si>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</si>
  <si>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</si>
  <si>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</si>
  <si>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</si>
  <si>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</si>
  <si>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</si>
  <si>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</si>
  <si>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</si>
  <si>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</si>
  <si>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</si>
  <si>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</si>
  <si>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</si>
  <si>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</si>
  <si>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</si>
  <si>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</si>
  <si>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</si>
  <si>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</si>
  <si>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</si>
  <si>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</si>
  <si>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</si>
  <si>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</si>
  <si>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</si>
  <si>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</si>
  <si>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</si>
  <si>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</si>
  <si>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</si>
  <si>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</si>
  <si>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</si>
  <si>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</si>
  <si>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</si>
  <si>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</si>
  <si>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</si>
  <si>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</si>
  <si>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</si>
  <si>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</si>
  <si>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</si>
  <si>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</si>
  <si>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</si>
  <si>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</si>
  <si>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</si>
  <si>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</si>
  <si>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</si>
  <si>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</si>
  <si>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</si>
  <si>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</si>
  <si>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</si>
  <si>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</si>
  <si>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</si>
  <si>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</si>
  <si>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</si>
  <si>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</si>
  <si>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</si>
  <si>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</si>
  <si>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</si>
  <si>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</si>
  <si>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</si>
  <si>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</si>
  <si>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</si>
  <si>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</si>
  <si>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</si>
  <si>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</si>
  <si>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</si>
  <si>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</si>
  <si>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</si>
  <si>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</si>
  <si>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</si>
  <si>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</si>
  <si>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</si>
  <si>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</si>
  <si>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</si>
  <si>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</si>
  <si>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</si>
  <si>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</si>
  <si>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</si>
  <si>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</si>
  <si>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</si>
  <si>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</si>
  <si>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</si>
  <si>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</si>
  <si>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</si>
  <si>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</si>
  <si>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</si>
  <si>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</si>
  <si>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</si>
  <si>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</si>
  <si>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</si>
  <si>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</si>
  <si>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</si>
  <si>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</si>
  <si>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</si>
  <si>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</si>
  <si>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</si>
  <si>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</si>
  <si>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</si>
  <si>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</si>
  <si>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</si>
  <si>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</si>
  <si>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</si>
  <si>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</si>
  <si>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</si>
  <si>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</si>
  <si>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</si>
  <si>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</si>
  <si>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</si>
  <si>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</si>
  <si>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</si>
  <si>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</si>
  <si>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</si>
  <si>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</si>
  <si>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</si>
  <si>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</si>
  <si>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</si>
  <si>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</si>
  <si>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</si>
  <si>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</si>
  <si>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</si>
  <si>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</si>
  <si>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</si>
  <si>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</si>
  <si>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</si>
  <si>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</si>
  <si>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</si>
  <si>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</si>
  <si>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</si>
  <si>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</si>
  <si>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</si>
  <si>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</si>
  <si>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</si>
  <si>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</si>
  <si>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</si>
  <si>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</si>
  <si>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</si>
  <si>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</si>
  <si>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</si>
  <si>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</si>
  <si>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</si>
  <si>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</si>
  <si>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</si>
  <si>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</si>
  <si>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</si>
  <si>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</si>
  <si>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</si>
  <si>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</si>
  <si>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</si>
  <si>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</si>
  <si>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</si>
  <si>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</si>
  <si>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</si>
  <si>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</si>
  <si>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</si>
  <si>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</si>
  <si>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</si>
  <si>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</si>
  <si>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</si>
  <si>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</si>
  <si>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</si>
  <si>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</si>
  <si>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</si>
  <si>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</si>
  <si>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</si>
  <si>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</si>
  <si>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</si>
  <si>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</si>
  <si>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</si>
  <si>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</si>
  <si>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</si>
  <si>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</si>
  <si>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</si>
  <si>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</si>
  <si>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</si>
  <si>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</si>
  <si>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</si>
  <si>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</si>
  <si>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</si>
  <si>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</si>
  <si>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</si>
  <si>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</si>
  <si>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</si>
  <si>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</si>
  <si>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</si>
  <si>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</si>
  <si>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</si>
  <si>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</si>
  <si>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</si>
  <si>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</si>
  <si>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</si>
  <si>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</si>
  <si>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</si>
  <si>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</si>
  <si>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</si>
  <si>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</si>
  <si>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</si>
  <si>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</si>
  <si>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</si>
  <si>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</si>
  <si>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</si>
  <si>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</si>
  <si>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</si>
  <si>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</si>
  <si>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</si>
  <si>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</si>
  <si>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</si>
  <si>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</si>
  <si>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</si>
  <si>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</si>
  <si>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</si>
  <si>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</si>
  <si>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</si>
  <si>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</si>
  <si>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</si>
  <si>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</si>
  <si>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</si>
  <si>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</si>
  <si>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</si>
  <si>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</si>
  <si>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</si>
  <si>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</si>
  <si>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</si>
  <si>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</si>
  <si>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</si>
  <si>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</si>
  <si>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</si>
  <si>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</si>
  <si>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</si>
  <si>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</si>
  <si>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</si>
  <si>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</si>
  <si>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</si>
  <si>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</si>
  <si>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</si>
  <si>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</si>
  <si>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</si>
  <si>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</si>
  <si>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</si>
  <si>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</si>
  <si>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</si>
  <si>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</si>
  <si>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</si>
  <si>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</si>
  <si>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</si>
  <si>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</si>
  <si>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</si>
  <si>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</si>
  <si>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</si>
  <si>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</si>
  <si>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</si>
  <si>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</si>
  <si>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</si>
  <si>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</si>
  <si>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</si>
  <si>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</si>
  <si>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</si>
  <si>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</si>
  <si>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</si>
  <si>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</si>
  <si>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</si>
  <si>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</si>
  <si>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</si>
  <si>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</si>
  <si>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</si>
  <si>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</si>
  <si>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</si>
  <si>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</si>
  <si>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</si>
  <si>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</si>
  <si>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</si>
  <si>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</si>
  <si>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</si>
  <si>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</si>
  <si>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</si>
  <si>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</si>
  <si>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</si>
  <si>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</si>
  <si>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</si>
  <si>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</si>
  <si>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</si>
  <si>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</si>
  <si>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</si>
  <si>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</si>
  <si>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</si>
  <si>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</si>
  <si>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</si>
  <si>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</si>
  <si>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</si>
  <si>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</si>
  <si>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</si>
  <si>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</si>
  <si>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</si>
  <si>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</si>
  <si>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</si>
  <si>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</si>
  <si>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</si>
  <si>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</si>
  <si>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</si>
  <si>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</si>
  <si>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</si>
  <si>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</si>
  <si>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</si>
  <si>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</si>
  <si>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</si>
  <si>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</si>
  <si>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</si>
  <si>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</si>
  <si>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</si>
  <si>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</si>
  <si>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</si>
  <si>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</si>
  <si>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</si>
  <si>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</si>
  <si>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</si>
  <si>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</si>
  <si>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</si>
  <si>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</si>
  <si>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</si>
  <si>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</si>
  <si>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</si>
  <si>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</si>
  <si>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</si>
  <si>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</si>
  <si>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</si>
  <si>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</si>
  <si>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</si>
  <si>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</si>
  <si>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</si>
  <si>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</si>
  <si>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</si>
  <si>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</si>
  <si>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</si>
  <si>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</si>
  <si>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</si>
  <si>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</si>
  <si>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</si>
  <si>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</si>
  <si>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</si>
  <si>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</si>
  <si>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</si>
  <si>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</si>
  <si>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</si>
  <si>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</si>
  <si>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</si>
  <si>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</si>
  <si>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</si>
  <si>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</si>
  <si>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</si>
  <si>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</si>
  <si>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</si>
  <si>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</si>
  <si>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</si>
  <si>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</si>
  <si>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</si>
  <si>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</si>
  <si>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</si>
  <si>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</si>
  <si>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</si>
  <si>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</si>
  <si>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</si>
  <si>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</si>
  <si>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</si>
  <si>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</si>
  <si>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</si>
  <si>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</si>
  <si>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</si>
  <si>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</si>
  <si>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</si>
  <si>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</si>
  <si>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</si>
  <si>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</si>
  <si>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</si>
  <si>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</si>
  <si>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</si>
  <si>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</si>
  <si>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</si>
  <si>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</si>
  <si>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</si>
  <si>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</si>
  <si>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</si>
  <si>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</si>
  <si>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</si>
  <si>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</si>
  <si>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</si>
  <si>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</si>
  <si>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</si>
  <si>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</si>
  <si>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</si>
  <si>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</si>
  <si>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</si>
  <si>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</si>
  <si>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</si>
  <si>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</si>
  <si>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</si>
  <si>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</si>
  <si>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</si>
  <si>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</si>
  <si>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</si>
  <si>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</si>
  <si>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</si>
  <si>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</si>
  <si>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</si>
  <si>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</si>
  <si>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</si>
  <si>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</si>
  <si>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</si>
  <si>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</si>
  <si>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</si>
  <si>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</si>
  <si>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</si>
  <si>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</si>
  <si>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</si>
  <si>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</si>
  <si>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</si>
  <si>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</si>
  <si>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</si>
  <si>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</si>
  <si>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</si>
  <si>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</si>
  <si>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</si>
  <si>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</si>
  <si>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</si>
  <si>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</si>
  <si>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</si>
  <si>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</si>
  <si>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</si>
  <si>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</si>
  <si>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</si>
  <si>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</si>
  <si>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</si>
  <si>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</si>
  <si>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</si>
  <si>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</si>
  <si>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</si>
  <si>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</si>
  <si>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</si>
  <si>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</si>
  <si>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</si>
  <si>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</si>
  <si>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</si>
  <si>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</si>
  <si>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</si>
  <si>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</si>
  <si>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</si>
  <si>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</si>
  <si>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</si>
  <si>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</si>
  <si>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</si>
  <si>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</si>
  <si>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</si>
  <si>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</si>
  <si>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</si>
  <si>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</si>
  <si>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</si>
  <si>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</si>
  <si>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</si>
  <si>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</si>
  <si>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</si>
  <si>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</si>
  <si>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</si>
  <si>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</si>
  <si>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</si>
  <si>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</si>
  <si>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</si>
  <si>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</si>
  <si>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</si>
  <si>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</si>
  <si>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</si>
  <si>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</si>
  <si>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</si>
  <si>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</si>
  <si>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</si>
  <si>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</si>
  <si>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</si>
  <si>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</si>
  <si>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</si>
  <si>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</si>
  <si>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</si>
  <si>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</si>
  <si>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</si>
  <si>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</si>
  <si>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</si>
  <si>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</si>
  <si>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</si>
  <si>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</si>
  <si>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</si>
  <si>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</si>
  <si>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</si>
  <si>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</si>
  <si>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</si>
  <si>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</si>
  <si>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</si>
  <si>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</si>
  <si>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</si>
  <si>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</si>
  <si>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</si>
  <si>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</si>
  <si>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</si>
  <si>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</si>
  <si>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</si>
  <si>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</si>
  <si>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</si>
  <si>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</si>
  <si>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</si>
  <si>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</si>
  <si>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</si>
  <si>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</si>
  <si>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</si>
  <si>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</si>
  <si>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</si>
  <si>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</si>
  <si>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</si>
  <si>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</si>
  <si>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</si>
  <si>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</si>
  <si>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</si>
  <si>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</si>
  <si>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</si>
  <si>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</si>
  <si>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</si>
  <si>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</si>
  <si>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</si>
  <si>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</si>
  <si>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</si>
  <si>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</si>
  <si>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</si>
  <si>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</si>
  <si>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</si>
  <si>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</si>
  <si>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</si>
  <si>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</si>
  <si>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</si>
  <si>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</si>
  <si>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</si>
  <si>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</si>
  <si>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</si>
  <si>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</si>
  <si>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</si>
  <si>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</si>
  <si>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</si>
  <si>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</si>
  <si>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</si>
  <si>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</si>
  <si>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</si>
  <si>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</si>
  <si>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</si>
  <si>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</si>
  <si>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</si>
  <si>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</si>
  <si>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</si>
  <si>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</si>
  <si>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</si>
  <si>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</si>
  <si>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</si>
  <si>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</si>
  <si>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</si>
  <si>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</si>
  <si>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</si>
  <si>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</si>
  <si>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</si>
  <si>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</si>
  <si>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</si>
  <si>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</si>
  <si>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</si>
  <si>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</si>
  <si>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</si>
  <si>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</si>
  <si>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</si>
  <si>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</si>
  <si>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</si>
  <si>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</si>
  <si>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</si>
  <si>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</si>
  <si>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</si>
  <si>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</si>
  <si>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</si>
  <si>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</si>
  <si>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</si>
  <si>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</si>
  <si>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</si>
  <si>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</si>
  <si>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</si>
  <si>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</si>
  <si>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</si>
  <si>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</si>
  <si>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</si>
  <si>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</si>
  <si>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</si>
  <si>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</si>
  <si>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</si>
  <si>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</si>
  <si>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</si>
  <si>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</si>
  <si>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</si>
  <si>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</si>
  <si>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</si>
  <si>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</si>
  <si>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</si>
  <si>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</si>
  <si>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</si>
  <si>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</si>
  <si>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</si>
  <si>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</si>
  <si>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</si>
  <si>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</si>
  <si>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</si>
  <si>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</si>
  <si>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</si>
  <si>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</si>
  <si>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</si>
  <si>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</si>
  <si>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</si>
  <si>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</si>
  <si>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</si>
  <si>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</si>
  <si>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</si>
  <si>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</si>
  <si>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</si>
  <si>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</si>
  <si>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</si>
  <si>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</si>
  <si>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</si>
  <si>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</si>
  <si>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</si>
  <si>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</si>
  <si>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</si>
  <si>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</si>
  <si>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</si>
  <si>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</si>
  <si>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</si>
  <si>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</si>
  <si>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</si>
  <si>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</si>
  <si>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</si>
  <si>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</si>
  <si>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</si>
  <si>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</si>
  <si>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</si>
  <si>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</si>
  <si>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</si>
  <si>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</si>
  <si>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</si>
  <si>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</si>
  <si>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</si>
  <si>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</si>
  <si>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</si>
  <si>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</si>
  <si>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</si>
  <si>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</si>
  <si>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</si>
  <si>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</si>
  <si>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</si>
  <si>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</si>
  <si>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</si>
  <si>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</si>
  <si>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</si>
  <si>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</si>
  <si>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</si>
  <si>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</si>
  <si>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</si>
  <si>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</si>
  <si>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</si>
  <si>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</si>
  <si>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</si>
  <si>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</si>
  <si>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</si>
  <si>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</si>
  <si>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</si>
  <si>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</si>
  <si>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</si>
  <si>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</si>
  <si>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</si>
  <si>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</si>
  <si>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</si>
  <si>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</si>
  <si>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</si>
  <si>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</si>
  <si>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</si>
  <si>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</si>
  <si>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</si>
  <si>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</si>
  <si>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</si>
  <si>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</si>
  <si>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</si>
  <si>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</si>
  <si>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</si>
  <si>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</si>
  <si>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</si>
  <si>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</si>
  <si>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</si>
  <si>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</si>
  <si>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</si>
  <si>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</si>
  <si>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</si>
  <si>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</si>
  <si>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</si>
  <si>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</si>
  <si>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</si>
  <si>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</si>
  <si>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</si>
  <si>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</si>
  <si>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</si>
  <si>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</si>
  <si>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</si>
  <si>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</si>
  <si>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</si>
  <si>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</si>
  <si>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</si>
  <si>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</si>
  <si>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</si>
  <si>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</si>
  <si>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</si>
  <si>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</si>
  <si>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</si>
  <si>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</si>
  <si>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</si>
  <si>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</si>
  <si>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</si>
  <si>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</si>
  <si>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</si>
  <si>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</si>
  <si>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</si>
  <si>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</si>
  <si>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</si>
  <si>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</si>
  <si>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</si>
  <si>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</si>
  <si>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</si>
  <si>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</si>
  <si>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</si>
  <si>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</si>
  <si>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</si>
  <si>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</si>
  <si>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</si>
  <si>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</si>
  <si>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</si>
  <si>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</si>
  <si>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</si>
  <si>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</si>
  <si>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</si>
  <si>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</si>
  <si>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</si>
  <si>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</si>
  <si>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</si>
  <si>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</si>
  <si>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</si>
  <si>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</si>
  <si>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</si>
  <si>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</si>
  <si>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</si>
  <si>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</si>
  <si>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</si>
  <si>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</si>
  <si>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</si>
  <si>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</si>
  <si>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</si>
  <si>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</si>
  <si>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</si>
  <si>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</si>
  <si>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</si>
  <si>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</si>
  <si>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</si>
  <si>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</si>
  <si>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</si>
  <si>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</si>
  <si>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</si>
  <si>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</si>
  <si>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</si>
  <si>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</si>
  <si>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</si>
  <si>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</si>
  <si>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</si>
  <si>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</si>
  <si>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</si>
  <si>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</si>
  <si>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</si>
  <si>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</si>
  <si>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</si>
  <si>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</si>
  <si>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</si>
  <si>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</si>
  <si>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</si>
  <si>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</si>
  <si>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</si>
  <si>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</si>
  <si>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</si>
  <si>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</si>
  <si>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</si>
  <si>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</si>
  <si>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</si>
  <si>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</si>
  <si>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</si>
  <si>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</si>
  <si>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</si>
  <si>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</si>
  <si>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</si>
  <si>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</si>
  <si>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</si>
  <si>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</si>
  <si>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</si>
  <si>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</si>
  <si>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</si>
  <si>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</si>
  <si>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</si>
  <si>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</si>
  <si>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</si>
  <si>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</si>
  <si>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</si>
  <si>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</si>
  <si>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</si>
  <si>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</si>
  <si>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</si>
  <si>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</si>
  <si>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</si>
  <si>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</si>
  <si>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</si>
  <si>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</si>
  <si>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</si>
  <si>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</si>
  <si>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</si>
  <si>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</si>
  <si>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</si>
  <si>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</si>
  <si>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</si>
  <si>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</si>
  <si>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</si>
  <si>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</si>
  <si>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</si>
  <si>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</si>
  <si>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</si>
  <si>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</si>
  <si>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</si>
  <si>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</si>
  <si>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</si>
  <si>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</si>
  <si>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</si>
  <si>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</si>
  <si>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</si>
  <si>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</si>
  <si>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</si>
  <si>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</si>
  <si>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</si>
  <si>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</si>
  <si>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</si>
  <si>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</si>
  <si>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</si>
  <si>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</si>
  <si>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</si>
  <si>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</si>
  <si>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</si>
  <si>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</si>
  <si>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</si>
  <si>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</si>
  <si>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</si>
  <si>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</si>
  <si>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</si>
  <si>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</si>
  <si>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</si>
  <si>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</si>
  <si>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</si>
  <si>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</si>
  <si>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</si>
  <si>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</si>
  <si>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</si>
  <si>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</si>
  <si>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</si>
  <si>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</si>
  <si>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</si>
  <si>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</si>
  <si>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</si>
  <si>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</si>
  <si>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</si>
  <si>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</si>
  <si>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</si>
  <si>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</si>
  <si>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</si>
  <si>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</si>
  <si>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</si>
  <si>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</si>
  <si>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</si>
  <si>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</si>
  <si>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</si>
  <si>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</si>
  <si>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</si>
  <si>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</si>
  <si>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</si>
  <si>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</si>
  <si>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</si>
  <si>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</si>
  <si>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</si>
  <si>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</si>
  <si>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</si>
  <si>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</si>
  <si>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</si>
  <si>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</si>
  <si>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</si>
  <si>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</si>
  <si>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</si>
  <si>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</si>
  <si>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</si>
  <si>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</si>
  <si>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</si>
  <si>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</si>
  <si>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</si>
  <si>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</si>
  <si>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</si>
  <si>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</si>
  <si>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</si>
  <si>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</si>
  <si>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</si>
  <si>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</si>
  <si>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</si>
  <si>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</si>
  <si>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</si>
  <si>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</si>
  <si>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</si>
  <si>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</si>
  <si>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</si>
  <si>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</si>
  <si>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</si>
  <si>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</si>
  <si>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</si>
  <si>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</si>
  <si>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</si>
  <si>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</si>
  <si>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</si>
  <si>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</si>
  <si>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</si>
  <si>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</si>
  <si>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</si>
  <si>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</si>
  <si>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</si>
  <si>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</si>
  <si>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</si>
  <si>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</si>
  <si>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</si>
  <si>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</si>
  <si>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</si>
  <si>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</si>
  <si>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</si>
  <si>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</si>
  <si>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</si>
  <si>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</si>
  <si>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</si>
  <si>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</si>
  <si>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</si>
  <si>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</si>
  <si>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</si>
  <si>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</si>
  <si>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</si>
  <si>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</si>
  <si>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</si>
  <si>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</si>
  <si>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</si>
  <si>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</si>
  <si>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</si>
  <si>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</si>
  <si>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</si>
  <si>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</si>
  <si>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</si>
  <si>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</si>
  <si>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</si>
  <si>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</si>
  <si>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</si>
  <si>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</si>
  <si>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</si>
  <si>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</si>
  <si>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</si>
  <si>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</si>
  <si>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</si>
  <si>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</si>
  <si>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</si>
  <si>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</si>
  <si>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</si>
  <si>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</si>
  <si>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</si>
  <si>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</si>
  <si>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</si>
  <si>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</si>
  <si>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</si>
  <si>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</si>
  <si>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</si>
  <si>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</si>
  <si>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</si>
  <si>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</si>
  <si>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</si>
  <si>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</si>
  <si>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</si>
  <si>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</si>
  <si>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</si>
  <si>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</si>
  <si>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</si>
  <si>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</si>
  <si>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</si>
  <si>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</si>
  <si>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</si>
  <si>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</si>
  <si>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</si>
  <si>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</si>
  <si>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</si>
  <si>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</si>
  <si>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</si>
  <si>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</si>
  <si>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</si>
  <si>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</si>
  <si>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</si>
  <si>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</si>
  <si>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</si>
  <si>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</si>
  <si>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</si>
  <si>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</si>
  <si>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</si>
  <si>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</si>
  <si>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</si>
  <si>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</si>
  <si>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</si>
  <si>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</si>
  <si>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</si>
  <si>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</si>
  <si>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</si>
  <si>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</si>
  <si>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</si>
  <si>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</si>
  <si>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</si>
  <si>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</si>
  <si>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</si>
  <si>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</si>
  <si>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</si>
  <si>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</si>
  <si>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</si>
  <si>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</si>
  <si>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</si>
  <si>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</si>
  <si>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</si>
  <si>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</si>
  <si>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</si>
  <si>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</si>
  <si>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</si>
  <si>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</si>
  <si>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</si>
  <si>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</si>
  <si>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</si>
  <si>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</si>
  <si>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</si>
  <si>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</si>
  <si>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</si>
  <si>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</si>
  <si>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</si>
  <si>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</si>
  <si>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</si>
  <si>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</si>
  <si>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</si>
  <si>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</si>
  <si>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</si>
  <si>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</si>
  <si>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</si>
  <si>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</si>
  <si>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</si>
  <si>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</si>
  <si>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</si>
  <si>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</si>
  <si>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</si>
  <si>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</si>
  <si>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</si>
  <si>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</si>
  <si>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</si>
  <si>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</si>
  <si>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</si>
  <si>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</si>
  <si>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</si>
  <si>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</si>
  <si>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</si>
  <si>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</si>
  <si>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</si>
  <si>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</si>
  <si>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</si>
  <si>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</si>
  <si>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</si>
  <si>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</si>
  <si>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</si>
  <si>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</si>
  <si>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</si>
  <si>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</si>
  <si>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</si>
  <si>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</si>
  <si>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</si>
  <si>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</si>
  <si>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</si>
  <si>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</si>
  <si>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</si>
  <si>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</si>
  <si>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</si>
  <si>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</si>
  <si>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</si>
  <si>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</si>
  <si>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</si>
  <si>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</si>
  <si>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</si>
  <si>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</si>
  <si>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</si>
  <si>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</si>
  <si>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</si>
  <si>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</si>
  <si>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</si>
  <si>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</si>
  <si>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</si>
  <si>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</si>
  <si>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</si>
  <si>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</si>
  <si>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</si>
  <si>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</si>
  <si>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</si>
  <si>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</si>
  <si>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</si>
  <si>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</si>
  <si>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</si>
  <si>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</si>
  <si>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</si>
  <si>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</si>
  <si>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</si>
  <si>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</si>
  <si>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</si>
  <si>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</si>
  <si>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</si>
  <si>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</si>
  <si>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</si>
  <si>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</si>
  <si>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</si>
  <si>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</si>
  <si>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</si>
  <si>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</si>
  <si>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</si>
  <si>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</si>
  <si>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</si>
  <si>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</si>
  <si>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</si>
  <si>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</si>
  <si>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</si>
  <si>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</si>
  <si>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</si>
  <si>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</si>
  <si>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</si>
  <si>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</si>
  <si>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</si>
  <si>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</si>
  <si>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</si>
  <si>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</si>
  <si>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</si>
  <si>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</si>
  <si>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</si>
  <si>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</si>
  <si>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</si>
  <si>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</si>
  <si>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</si>
  <si>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</si>
  <si>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</si>
  <si>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</si>
  <si>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</si>
  <si>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</si>
  <si>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</si>
  <si>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</si>
  <si>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</si>
  <si>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</si>
  <si>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</si>
  <si>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</si>
  <si>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</si>
  <si>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</si>
  <si>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</si>
  <si>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</si>
  <si>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</si>
  <si>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</si>
  <si>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</si>
  <si>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</si>
  <si>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</si>
  <si>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</si>
  <si>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</si>
  <si>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</si>
  <si>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</si>
  <si>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</si>
  <si>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</si>
  <si>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</si>
  <si>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</si>
  <si>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</si>
  <si>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</si>
  <si>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</si>
  <si>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</si>
  <si>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</si>
  <si>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</si>
  <si>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</si>
  <si>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</si>
  <si>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</si>
  <si>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</si>
  <si>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</si>
  <si>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</si>
  <si>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</si>
  <si>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</si>
  <si>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</si>
  <si>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</si>
  <si>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</si>
  <si>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</si>
  <si>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</si>
  <si>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</si>
  <si>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</si>
  <si>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</si>
  <si>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</si>
  <si>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</si>
  <si>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</si>
  <si>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</si>
  <si>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</si>
  <si>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</si>
  <si>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</si>
  <si>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</si>
  <si>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</si>
  <si>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</si>
  <si>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</si>
  <si>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</si>
  <si>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</si>
  <si>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</si>
  <si>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</si>
  <si>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</si>
  <si>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</si>
  <si>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</si>
  <si>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</si>
  <si>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</si>
  <si>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</si>
  <si>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</si>
  <si>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</si>
  <si>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</si>
  <si>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</si>
  <si>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</si>
  <si>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</si>
  <si>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</si>
  <si>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</si>
  <si>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</si>
  <si>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</si>
  <si>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</si>
  <si>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</si>
  <si>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</si>
  <si>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</si>
  <si>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</si>
  <si>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</si>
  <si>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</si>
  <si>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</si>
  <si>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</si>
  <si>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</si>
  <si>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</si>
  <si>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</si>
  <si>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</si>
  <si>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</si>
  <si>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</si>
  <si>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</si>
  <si>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</si>
  <si>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</si>
  <si>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</si>
  <si>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</si>
  <si>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</si>
  <si>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</si>
  <si>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</si>
  <si>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</si>
  <si>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</si>
  <si>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</si>
  <si>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</si>
  <si>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</si>
  <si>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</si>
  <si>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</si>
  <si>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</si>
  <si>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</si>
  <si>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</si>
  <si>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</si>
  <si>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</si>
  <si>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</si>
  <si>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</si>
  <si>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</si>
  <si>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</si>
  <si>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</si>
  <si>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</si>
  <si>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</si>
  <si>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</si>
  <si>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</si>
  <si>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</si>
  <si>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</si>
  <si>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</si>
  <si>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</si>
  <si>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</si>
  <si>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</si>
  <si>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</si>
  <si>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</si>
  <si>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</si>
  <si>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</si>
  <si>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</si>
  <si>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</si>
  <si>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</si>
  <si>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</si>
  <si>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</si>
  <si>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</si>
  <si>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</si>
  <si>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</si>
  <si>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</si>
  <si>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</si>
  <si>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</si>
  <si>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</si>
  <si>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</si>
  <si>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</si>
  <si>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</si>
  <si>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</si>
  <si>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</si>
  <si>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</si>
  <si>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</si>
  <si>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</si>
  <si>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</si>
  <si>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</si>
  <si>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</si>
  <si>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</si>
  <si>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</si>
  <si>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</si>
  <si>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</si>
  <si>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</si>
  <si>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</si>
  <si>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</si>
  <si>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</si>
  <si>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</si>
  <si>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</si>
  <si>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</si>
  <si>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</si>
  <si>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</si>
  <si>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</si>
  <si>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</si>
  <si>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</si>
  <si>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</si>
  <si>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</si>
  <si>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</si>
  <si>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</si>
  <si>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</si>
  <si>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</si>
  <si>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</si>
  <si>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</si>
  <si>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</si>
  <si>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</si>
  <si>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</si>
  <si>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</si>
  <si>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</si>
  <si>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</si>
  <si>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</si>
  <si>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</si>
  <si>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</si>
  <si>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</si>
  <si>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</si>
  <si>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</si>
  <si>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</si>
  <si>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</si>
  <si>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</si>
  <si>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</si>
  <si>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</si>
  <si>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</si>
  <si>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</si>
  <si>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</si>
  <si>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</si>
  <si>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</si>
  <si>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</si>
  <si>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</si>
  <si>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</si>
  <si>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</si>
  <si>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</si>
  <si>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</si>
  <si>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</si>
  <si>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</si>
  <si>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</si>
  <si>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</si>
  <si>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</si>
  <si>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</si>
  <si>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</si>
  <si>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</si>
  <si>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</si>
  <si>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</si>
  <si>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</si>
  <si>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</si>
  <si>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</si>
  <si>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</si>
  <si>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</si>
  <si>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</si>
  <si>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</si>
  <si>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</si>
  <si>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</si>
  <si>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</si>
  <si>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</si>
  <si>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</si>
  <si>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</si>
  <si>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</si>
  <si>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</si>
  <si>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</si>
  <si>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</si>
  <si>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</si>
  <si>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</si>
  <si>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</si>
  <si>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</si>
  <si>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</si>
  <si>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</si>
  <si>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</si>
  <si>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</si>
  <si>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</si>
  <si>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</si>
  <si>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</si>
  <si>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</si>
  <si>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</si>
  <si>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</si>
  <si>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</si>
  <si>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</si>
  <si>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</si>
  <si>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</si>
  <si>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</si>
  <si>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</si>
  <si>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</si>
  <si>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</si>
  <si>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</si>
  <si>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</si>
  <si>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</si>
  <si>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</si>
  <si>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</si>
  <si>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</si>
  <si>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</si>
  <si>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</si>
  <si>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</si>
  <si>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</si>
  <si>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</si>
  <si>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</si>
  <si>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</si>
  <si>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</si>
  <si>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</si>
  <si>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</si>
  <si>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</si>
  <si>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</si>
  <si>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</si>
  <si>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</si>
  <si>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</si>
  <si>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</si>
  <si>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</si>
  <si>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</si>
  <si>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</si>
  <si>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</si>
  <si>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</si>
  <si>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</si>
  <si>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</si>
  <si>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</si>
  <si>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</si>
  <si>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</si>
  <si>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</si>
  <si>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</si>
  <si>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</si>
  <si>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</si>
  <si>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</si>
  <si>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</si>
  <si>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</si>
  <si>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</si>
  <si>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</si>
  <si>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</si>
  <si>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</si>
  <si>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</si>
  <si>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</si>
  <si>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</si>
  <si>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</si>
  <si>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</si>
  <si>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</si>
  <si>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</si>
  <si>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</si>
  <si>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</si>
  <si>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</si>
  <si>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</si>
  <si>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</si>
  <si>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</si>
  <si>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</si>
  <si>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</si>
  <si>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</si>
  <si>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</si>
  <si>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</si>
  <si>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</si>
  <si>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</si>
  <si>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</si>
  <si>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</si>
  <si>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</si>
  <si>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</si>
  <si>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</si>
  <si>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</si>
  <si>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</si>
  <si>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</si>
  <si>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</si>
  <si>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</si>
  <si>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</si>
  <si>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</si>
  <si>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</si>
  <si>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</si>
  <si>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</si>
  <si>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</si>
  <si>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</si>
  <si>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</si>
  <si>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</si>
  <si>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</si>
  <si>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</si>
  <si>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</si>
  <si>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</si>
  <si>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</si>
  <si>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</si>
  <si>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</si>
  <si>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</si>
  <si>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</si>
  <si>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</si>
  <si>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</si>
  <si>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</si>
  <si>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</si>
  <si>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</si>
  <si>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</si>
  <si>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</si>
  <si>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</si>
  <si>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</si>
  <si>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</si>
  <si>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</si>
  <si>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</si>
  <si>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</si>
  <si>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</si>
  <si>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</si>
  <si>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</si>
  <si>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</si>
  <si>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</si>
  <si>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</si>
  <si>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</si>
  <si>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</si>
  <si>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</si>
  <si>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</si>
  <si>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</si>
  <si>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</si>
  <si>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</si>
  <si>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</si>
  <si>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</si>
  <si>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</si>
  <si>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</si>
  <si>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</si>
  <si>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</si>
  <si>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</si>
  <si>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</si>
  <si>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</si>
  <si>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</si>
  <si>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</si>
  <si>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</si>
  <si>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</si>
  <si>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</si>
  <si>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</si>
  <si>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</si>
  <si>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</si>
  <si>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</si>
  <si>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</si>
  <si>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</si>
  <si>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</si>
  <si>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</si>
  <si>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</si>
  <si>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</si>
  <si>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</si>
  <si>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</si>
  <si>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</si>
  <si>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</si>
  <si>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</si>
  <si>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</si>
  <si>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</si>
  <si>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</si>
  <si>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</si>
  <si>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</si>
  <si>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</si>
  <si>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</si>
  <si>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</si>
  <si>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</si>
  <si>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</si>
  <si>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</si>
  <si>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</si>
  <si>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</si>
  <si>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</si>
  <si>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</si>
  <si>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</si>
  <si>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</si>
  <si>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</si>
  <si>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</si>
  <si>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</si>
  <si>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</si>
  <si>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</si>
  <si>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</si>
  <si>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</si>
  <si>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</si>
  <si>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</si>
  <si>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</si>
  <si>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</si>
  <si>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</si>
  <si>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</si>
  <si>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</si>
  <si>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</si>
  <si>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</si>
  <si>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</si>
  <si>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</si>
  <si>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</si>
  <si>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</si>
  <si>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</si>
  <si>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</si>
  <si>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</si>
  <si>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</si>
  <si>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</si>
  <si>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</si>
  <si>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</si>
  <si>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</si>
  <si>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</si>
  <si>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</si>
  <si>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</si>
  <si>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</si>
  <si>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</si>
  <si>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</si>
  <si>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</si>
  <si>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</si>
  <si>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</si>
  <si>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</si>
  <si>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</si>
  <si>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</si>
  <si>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</si>
  <si>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</si>
  <si>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</si>
  <si>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</si>
  <si>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</si>
  <si>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</si>
  <si>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</si>
  <si>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</si>
  <si>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</si>
  <si>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</si>
  <si>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</si>
  <si>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</si>
  <si>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</si>
  <si>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</si>
  <si>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</si>
  <si>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</si>
  <si>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</si>
  <si>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</si>
  <si>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</si>
  <si>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</si>
  <si>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</si>
  <si>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</si>
  <si>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</si>
  <si>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</si>
  <si>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</si>
  <si>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</si>
  <si>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</si>
  <si>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</si>
  <si>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</si>
  <si>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</si>
  <si>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</si>
  <si>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</si>
  <si>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</si>
  <si>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</si>
  <si>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</si>
  <si>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</si>
  <si>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</si>
  <si>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</si>
  <si>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</si>
  <si>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</si>
  <si>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</si>
  <si>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</si>
  <si>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</si>
  <si>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</si>
  <si>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</si>
  <si>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</si>
  <si>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</si>
  <si>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</si>
  <si>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</si>
  <si>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</si>
  <si>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</si>
  <si>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</si>
  <si>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</si>
  <si>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</si>
  <si>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</si>
  <si>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</si>
  <si>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</si>
  <si>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</si>
  <si>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</si>
  <si>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</si>
  <si>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</si>
  <si>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</si>
  <si>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</si>
  <si>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</si>
  <si>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</si>
  <si>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</si>
  <si>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</si>
  <si>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</si>
  <si>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</si>
  <si>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</si>
  <si>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</si>
  <si>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</si>
  <si>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</si>
  <si>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</si>
  <si>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</si>
  <si>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</si>
  <si>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</si>
  <si>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</si>
  <si>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</si>
  <si>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</si>
  <si>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</si>
  <si>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</si>
  <si>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</si>
  <si>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</si>
  <si>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</si>
  <si>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</si>
  <si>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</si>
  <si>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</si>
  <si>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</si>
  <si>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</si>
  <si>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</si>
  <si>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</si>
  <si>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</si>
  <si>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</si>
  <si>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</si>
  <si>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</si>
  <si>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</si>
  <si>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</si>
  <si>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</si>
  <si>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</si>
  <si>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</si>
  <si>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</si>
  <si>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</si>
  <si>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</si>
  <si>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</si>
  <si>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</si>
  <si>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</si>
  <si>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</si>
  <si>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</si>
  <si>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</si>
  <si>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</si>
  <si>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</si>
  <si>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</si>
  <si>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</si>
  <si>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</si>
  <si>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</si>
  <si>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</si>
  <si>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</si>
  <si>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</si>
  <si>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</si>
  <si>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</si>
  <si>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</si>
  <si>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</si>
  <si>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</si>
  <si>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</si>
  <si>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</si>
  <si>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</si>
  <si>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</si>
  <si>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</si>
  <si>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</si>
  <si>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</si>
  <si>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</si>
  <si>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</si>
  <si>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</si>
  <si>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</si>
  <si>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</si>
  <si>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</si>
  <si>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</si>
  <si>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</si>
  <si>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</si>
  <si>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</si>
  <si>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</si>
  <si>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</si>
  <si>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</si>
  <si>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</si>
  <si>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</si>
  <si>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</si>
  <si>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</si>
  <si>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</si>
  <si>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</si>
  <si>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</si>
  <si>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</si>
  <si>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</si>
  <si>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</si>
  <si>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</si>
  <si>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</si>
  <si>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</si>
  <si>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</si>
  <si>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</si>
  <si>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</si>
  <si>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</si>
  <si>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</si>
  <si>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</si>
  <si>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</si>
  <si>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</si>
  <si>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</si>
  <si>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</si>
  <si>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</si>
  <si>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</si>
  <si>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</si>
  <si>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</si>
  <si>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</si>
  <si>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</si>
  <si>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</si>
  <si>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</si>
  <si>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</si>
  <si>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</si>
  <si>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</si>
  <si>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</si>
  <si>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</si>
  <si>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</si>
  <si>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</si>
  <si>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</si>
  <si>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</si>
  <si>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</si>
  <si>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</si>
  <si>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</si>
  <si>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</si>
  <si>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</si>
  <si>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</si>
  <si>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</si>
  <si>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</si>
  <si>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</si>
  <si>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</si>
  <si>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</si>
  <si>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</si>
  <si>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</si>
  <si>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</si>
  <si>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</si>
  <si>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</si>
  <si>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</si>
  <si>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</si>
  <si>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</si>
  <si>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</si>
  <si>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</si>
  <si>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</si>
  <si>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</si>
  <si>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</si>
  <si>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</si>
  <si>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</si>
  <si>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</si>
  <si>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</si>
  <si>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</si>
  <si>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</si>
  <si>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</si>
  <si>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</si>
  <si>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</si>
  <si>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</si>
  <si>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</si>
  <si>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</si>
  <si>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</si>
  <si>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</si>
  <si>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</si>
  <si>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</si>
  <si>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</si>
  <si>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</si>
  <si>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</si>
  <si>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</si>
  <si>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</si>
  <si>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</si>
  <si>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</si>
  <si>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</si>
  <si>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</si>
  <si>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</si>
  <si>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</si>
  <si>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</si>
  <si>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</si>
  <si>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</si>
  <si>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</si>
  <si>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</si>
  <si>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</si>
  <si>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</si>
  <si>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</si>
  <si>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</si>
  <si>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</si>
  <si>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</si>
  <si>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</si>
  <si>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</si>
  <si>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</si>
  <si>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</si>
  <si>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</si>
  <si>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</si>
  <si>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</si>
  <si>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</si>
  <si>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</si>
  <si>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</si>
  <si>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</si>
  <si>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</si>
  <si>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</si>
  <si>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</si>
  <si>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</si>
  <si>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</si>
  <si>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</si>
  <si>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</si>
  <si>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</si>
  <si>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</si>
  <si>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</si>
  <si>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</si>
  <si>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</si>
  <si>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</si>
  <si>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</si>
  <si>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</si>
  <si>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</si>
  <si>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</si>
  <si>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</si>
  <si>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</si>
  <si>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</si>
  <si>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</si>
  <si>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</si>
  <si>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</si>
  <si>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</si>
  <si>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</si>
  <si>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</si>
  <si>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</si>
  <si>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</si>
  <si>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</si>
  <si>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</si>
  <si>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</si>
  <si>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</si>
  <si>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</si>
  <si>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</si>
  <si>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</si>
  <si>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</si>
  <si>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</si>
  <si>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</si>
  <si>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</si>
  <si>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</si>
  <si>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</si>
  <si>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</si>
  <si>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</si>
  <si>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</si>
  <si>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</si>
  <si>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</si>
  <si>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</si>
  <si>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</si>
  <si>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</si>
  <si>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</si>
  <si>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</si>
  <si>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</si>
  <si>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</si>
  <si>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</si>
  <si>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</si>
  <si>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</si>
  <si>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</si>
  <si>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</si>
  <si>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</si>
  <si>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</si>
  <si>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</si>
  <si>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</si>
  <si>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</si>
  <si>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</si>
  <si>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</si>
  <si>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</si>
  <si>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</si>
  <si>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</si>
  <si>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</si>
  <si>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</si>
  <si>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</si>
  <si>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</si>
  <si>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</si>
  <si>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</si>
  <si>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</si>
  <si>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</si>
  <si>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</si>
  <si>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</si>
  <si>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</si>
  <si>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</si>
  <si>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</si>
  <si>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</si>
  <si>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</si>
  <si>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</si>
  <si>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</si>
  <si>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</si>
  <si>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</si>
  <si>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</si>
  <si>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</si>
  <si>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</si>
  <si>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</si>
  <si>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</si>
  <si>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</si>
  <si>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</si>
  <si>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</si>
  <si>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</si>
  <si>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</si>
  <si>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</si>
  <si>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</si>
  <si>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</si>
  <si>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</si>
  <si>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</si>
  <si>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</si>
  <si>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</si>
  <si>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</si>
  <si>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</si>
  <si>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</si>
  <si>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</si>
  <si>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</si>
  <si>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</si>
  <si>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</si>
  <si>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</si>
  <si>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</si>
  <si>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</si>
  <si>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</si>
  <si>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</si>
  <si>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</si>
  <si>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</si>
  <si>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</si>
  <si>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</si>
  <si>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</si>
  <si>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</si>
  <si>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</si>
  <si>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</si>
  <si>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</si>
  <si>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</si>
  <si>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</si>
  <si>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</si>
  <si>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</si>
  <si>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</si>
  <si>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</si>
  <si>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</si>
  <si>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</si>
  <si>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</si>
  <si>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</si>
  <si>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</si>
  <si>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</si>
  <si>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</si>
  <si>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</si>
  <si>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</si>
  <si>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</si>
  <si>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</si>
  <si>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</si>
  <si>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</si>
  <si>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</si>
  <si>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</si>
  <si>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</si>
  <si>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</si>
  <si>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</si>
  <si>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</si>
  <si>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</si>
  <si>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</si>
  <si>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</si>
  <si>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</si>
  <si>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</si>
  <si>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</si>
  <si>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</si>
  <si>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</si>
  <si>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</si>
  <si>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</si>
  <si>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</si>
  <si>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</si>
  <si>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</si>
  <si>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</si>
  <si>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</si>
  <si>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</si>
  <si>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</si>
  <si>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</si>
  <si>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</si>
  <si>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</si>
  <si>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</si>
  <si>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</si>
  <si>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</si>
  <si>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</si>
  <si>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</si>
  <si>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</si>
  <si>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</si>
  <si>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</si>
  <si>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</si>
  <si>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</si>
  <si>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</si>
  <si>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</si>
  <si>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</si>
  <si>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</si>
  <si>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</si>
  <si>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</si>
  <si>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</si>
  <si>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</si>
  <si>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</si>
  <si>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</si>
  <si>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</si>
  <si>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</si>
  <si>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</si>
  <si>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</si>
  <si>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</si>
  <si>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</si>
  <si>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</si>
  <si>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</si>
  <si>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</si>
  <si>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</si>
  <si>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</si>
  <si>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</si>
  <si>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</si>
  <si>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</si>
  <si>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</si>
  <si>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</si>
  <si>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</si>
  <si>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</si>
  <si>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</si>
  <si>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</si>
  <si>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</si>
  <si>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</si>
  <si>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</si>
  <si>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</si>
  <si>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</si>
  <si>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</si>
  <si>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</si>
  <si>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</si>
  <si>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</si>
  <si>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</si>
  <si>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</si>
  <si>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</si>
  <si>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</si>
  <si>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</si>
  <si>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</si>
  <si>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</si>
  <si>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</si>
  <si>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</si>
  <si>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</si>
  <si>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</si>
  <si>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</si>
  <si>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</si>
  <si>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</si>
  <si>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</si>
  <si>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</si>
  <si>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</si>
  <si>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</si>
  <si>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</si>
  <si>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</si>
  <si>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</si>
  <si>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</si>
  <si>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</si>
  <si>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</si>
  <si>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</si>
  <si>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</si>
  <si>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</si>
  <si>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</si>
  <si>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</si>
  <si>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</si>
  <si>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</si>
  <si>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</si>
  <si>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</si>
  <si>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</si>
  <si>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</si>
  <si>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</si>
  <si>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</si>
  <si>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</si>
  <si>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</si>
  <si>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</si>
  <si>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</si>
  <si>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</si>
  <si>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</si>
  <si>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</si>
  <si>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</si>
  <si>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</si>
  <si>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</si>
  <si>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</si>
  <si>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</si>
  <si>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</si>
  <si>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</si>
  <si>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</si>
  <si>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</si>
  <si>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</si>
  <si>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</si>
  <si>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</si>
  <si>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</si>
  <si>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</si>
  <si>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</si>
  <si>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</si>
  <si>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</si>
  <si>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</si>
  <si>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</si>
  <si>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</si>
  <si>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</si>
  <si>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</si>
  <si>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</si>
  <si>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</si>
  <si>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</si>
  <si>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</si>
  <si>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</si>
  <si>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</si>
  <si>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</si>
  <si>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</si>
  <si>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</si>
  <si>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</si>
  <si>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</si>
  <si>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</si>
  <si>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</si>
  <si>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</si>
  <si>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</si>
  <si>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</si>
  <si>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</si>
  <si>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</si>
  <si>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</si>
  <si>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</si>
  <si>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</si>
  <si>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</si>
  <si>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</si>
  <si>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</si>
  <si>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</si>
  <si>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</si>
  <si>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</si>
  <si>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</si>
  <si>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</si>
  <si>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</si>
  <si>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</si>
  <si>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</si>
  <si>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</si>
  <si>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</si>
  <si>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</si>
  <si>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</si>
  <si>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</si>
  <si>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</si>
  <si>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</si>
  <si>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</si>
  <si>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</si>
  <si>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</si>
  <si>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</si>
  <si>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</si>
  <si>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</si>
  <si>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</si>
  <si>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</si>
  <si>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</si>
  <si>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</si>
  <si>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</si>
  <si>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</si>
  <si>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</si>
  <si>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</si>
  <si>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</si>
  <si>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</si>
  <si>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</si>
  <si>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</si>
  <si>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</si>
  <si>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</si>
  <si>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</si>
  <si>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</si>
  <si>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</si>
  <si>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</si>
  <si>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</si>
  <si>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</si>
  <si>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</si>
  <si>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</si>
  <si>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</si>
  <si>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</si>
  <si>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</si>
  <si>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</si>
  <si>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</si>
  <si>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</si>
  <si>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</si>
  <si>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</si>
  <si>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</si>
  <si>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</si>
  <si>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</si>
  <si>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</si>
  <si>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</si>
  <si>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</si>
  <si>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</si>
  <si>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</si>
  <si>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</si>
  <si>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</si>
  <si>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</si>
  <si>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</si>
  <si>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</si>
  <si>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</si>
  <si>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</si>
  <si>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</si>
  <si>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</si>
  <si>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</si>
  <si>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</si>
  <si>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</si>
  <si>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</si>
  <si>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</si>
  <si>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</si>
  <si>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</si>
  <si>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</si>
  <si>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</si>
  <si>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</si>
  <si>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</si>
  <si>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</si>
  <si>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</si>
  <si>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</si>
  <si>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</si>
  <si>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</si>
  <si>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</si>
  <si>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</si>
  <si>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</si>
  <si>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</si>
  <si>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</si>
  <si>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</si>
  <si>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</si>
  <si>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</si>
  <si>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</si>
  <si>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</si>
  <si>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</si>
  <si>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</si>
  <si>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</si>
  <si>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</si>
  <si>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</si>
  <si>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</si>
  <si>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</si>
  <si>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</si>
  <si>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</si>
  <si>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</si>
  <si>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</si>
  <si>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</si>
  <si>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</si>
  <si>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</si>
  <si>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</si>
  <si>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</si>
  <si>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</si>
  <si>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</si>
  <si>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</si>
  <si>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</si>
  <si>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</si>
  <si>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</si>
  <si>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</si>
  <si>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</si>
  <si>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</si>
  <si>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</si>
  <si>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</si>
  <si>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</si>
  <si>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</si>
  <si>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</si>
  <si>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</si>
  <si>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</si>
  <si>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</si>
  <si>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</si>
  <si>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</si>
  <si>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</si>
  <si>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</si>
  <si>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</si>
  <si>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</si>
  <si>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</si>
  <si>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</si>
  <si>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</si>
  <si>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</si>
  <si>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</si>
  <si>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</si>
  <si>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</si>
  <si>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</si>
  <si>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</si>
  <si>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</si>
  <si>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</si>
  <si>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</si>
  <si>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</si>
  <si>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</si>
  <si>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</si>
  <si>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</si>
  <si>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</si>
  <si>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</si>
  <si>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</si>
  <si>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</si>
  <si>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</si>
  <si>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</si>
  <si>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</si>
  <si>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</si>
  <si>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</si>
  <si>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</si>
  <si>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</si>
  <si>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</si>
  <si>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</si>
  <si>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</si>
  <si>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</si>
  <si>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</si>
  <si>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</si>
  <si>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</si>
  <si>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</si>
  <si>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</si>
  <si>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</si>
  <si>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</si>
  <si>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</si>
  <si>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</si>
  <si>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</si>
  <si>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</si>
  <si>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</si>
  <si>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</si>
  <si>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</si>
  <si>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</si>
  <si>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</si>
  <si>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</si>
  <si>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</si>
  <si>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</si>
  <si>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</si>
  <si>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</si>
  <si>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</si>
  <si>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</si>
  <si>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</si>
  <si>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</si>
  <si>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</si>
  <si>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</si>
  <si>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</si>
  <si>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</si>
  <si>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</si>
  <si>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</si>
  <si>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</si>
  <si>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</si>
  <si>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</si>
  <si>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</si>
  <si>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</si>
  <si>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</si>
  <si>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</si>
  <si>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</si>
  <si>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</si>
  <si>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</si>
  <si>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</si>
  <si>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</si>
  <si>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</si>
  <si>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</si>
  <si>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</si>
  <si>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</si>
  <si>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</si>
  <si>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</si>
  <si>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</si>
  <si>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</si>
  <si>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</si>
  <si>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</si>
  <si>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</si>
  <si>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</si>
  <si>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</si>
  <si>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</si>
  <si>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</si>
  <si>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</si>
  <si>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</si>
  <si>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</si>
  <si>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</si>
  <si>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</si>
  <si>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</si>
  <si>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</si>
  <si>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</si>
  <si>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</si>
  <si>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</si>
  <si>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</si>
  <si>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</si>
  <si>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</si>
  <si>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</si>
  <si>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</si>
  <si>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</si>
  <si>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</si>
  <si>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</si>
  <si>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</si>
  <si>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</si>
  <si>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</si>
  <si>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</si>
  <si>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</si>
  <si>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</si>
  <si>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</si>
  <si>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</si>
  <si>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</si>
  <si>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</si>
  <si>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</si>
  <si>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</si>
  <si>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</si>
  <si>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</si>
  <si>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</si>
  <si>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</si>
  <si>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</si>
  <si>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</si>
  <si>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</si>
  <si>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</si>
  <si>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</si>
  <si>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</si>
  <si>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</si>
  <si>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</si>
  <si>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</si>
  <si>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</si>
  <si>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</si>
  <si>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</si>
  <si>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</si>
  <si>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</si>
  <si>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</si>
  <si>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</si>
  <si>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</si>
  <si>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</si>
  <si>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</si>
  <si>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</si>
  <si>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</si>
  <si>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</si>
  <si>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</si>
  <si>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</si>
  <si>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</si>
  <si>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</si>
  <si>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</si>
  <si>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</si>
  <si>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</si>
  <si>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</si>
  <si>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</si>
  <si>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</si>
  <si>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</si>
  <si>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</si>
  <si>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</si>
  <si>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</si>
  <si>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</si>
  <si>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</si>
  <si>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</si>
  <si>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</si>
  <si>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</si>
  <si>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</si>
  <si>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</si>
  <si>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</si>
  <si>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</si>
  <si>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</si>
  <si>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</si>
  <si>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</si>
  <si>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</si>
  <si>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</si>
  <si>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</si>
  <si>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</si>
  <si>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</si>
  <si>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</si>
  <si>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</si>
  <si>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</si>
  <si>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</si>
  <si>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</si>
  <si>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</si>
  <si>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</si>
  <si>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</si>
  <si>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</si>
  <si>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</si>
  <si>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</si>
  <si>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</si>
  <si>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</si>
  <si>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</si>
  <si>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</si>
  <si>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</si>
  <si>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</si>
  <si>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</si>
  <si>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</si>
  <si>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</si>
  <si>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</si>
  <si>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</si>
  <si>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</si>
  <si>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</si>
  <si>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</si>
  <si>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</si>
  <si>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</si>
  <si>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</si>
  <si>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</si>
  <si>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</si>
  <si>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</si>
  <si>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</si>
  <si>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</si>
  <si>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</si>
  <si>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</si>
  <si>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</si>
  <si>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</si>
  <si>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</si>
  <si>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</si>
  <si>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</si>
  <si>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</si>
  <si>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</si>
  <si>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</si>
  <si>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</si>
  <si>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</si>
  <si>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</si>
  <si>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</si>
  <si>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</si>
  <si>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</si>
  <si>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</si>
  <si>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</si>
  <si>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</si>
  <si>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</si>
  <si>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</si>
  <si>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</si>
  <si>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</si>
  <si>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</si>
  <si>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</si>
  <si>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</si>
  <si>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</si>
  <si>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</si>
  <si>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</si>
  <si>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</si>
  <si>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</si>
  <si>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</si>
  <si>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</si>
  <si>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</si>
  <si>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</si>
  <si>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</si>
  <si>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</si>
  <si>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</si>
  <si>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</si>
  <si>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</si>
  <si>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</si>
  <si>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</si>
  <si>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</si>
  <si>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</si>
  <si>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</si>
  <si>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</si>
  <si>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</si>
  <si>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</si>
  <si>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</si>
  <si>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</si>
  <si>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</si>
  <si>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</si>
  <si>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</si>
  <si>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</si>
  <si>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</si>
  <si>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</si>
  <si>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</si>
  <si>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</si>
  <si>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</si>
  <si>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</si>
  <si>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</si>
  <si>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</si>
  <si>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</si>
  <si>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</si>
  <si>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</si>
  <si>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</si>
  <si>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</si>
  <si>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</si>
  <si>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</si>
  <si>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</si>
  <si>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</si>
  <si>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</si>
  <si>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</si>
  <si>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</si>
  <si>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</si>
  <si>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</si>
  <si>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</si>
  <si>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</si>
  <si>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</si>
  <si>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</si>
  <si>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</si>
  <si>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</si>
  <si>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</si>
  <si>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</si>
  <si>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</si>
  <si>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</si>
  <si>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</si>
  <si>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</si>
  <si>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</si>
  <si>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</si>
  <si>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</si>
  <si>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</si>
  <si>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</si>
  <si>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</si>
  <si>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</si>
  <si>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</si>
  <si>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</si>
  <si>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</si>
  <si>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</si>
  <si>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</si>
  <si>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</si>
  <si>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</si>
  <si>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</si>
  <si>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</si>
  <si>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</si>
  <si>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</si>
  <si>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</si>
  <si>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</si>
  <si>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</si>
  <si>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</si>
  <si>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</si>
  <si>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</si>
  <si>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</si>
  <si>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</si>
  <si>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</si>
  <si>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</si>
  <si>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</si>
  <si>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</si>
  <si>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</si>
  <si>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</si>
  <si>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</si>
  <si>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</si>
  <si>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</si>
  <si>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</si>
  <si>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</si>
  <si>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</si>
  <si>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</si>
  <si>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</si>
  <si>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</si>
  <si>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</si>
  <si>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</si>
  <si>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</si>
  <si>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</si>
  <si>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</si>
  <si>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</si>
  <si>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</si>
  <si>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</si>
  <si>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</si>
  <si>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</si>
  <si>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</si>
  <si>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</si>
  <si>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</si>
  <si>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</si>
  <si>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</si>
  <si>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</si>
  <si>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</si>
  <si>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</si>
  <si>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</si>
  <si>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</si>
  <si>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</si>
  <si>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</si>
  <si>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</si>
  <si>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</si>
  <si>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</si>
  <si>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</si>
  <si>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</si>
  <si>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</si>
  <si>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</si>
  <si>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</si>
  <si>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</si>
  <si>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</si>
  <si>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</si>
  <si>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</si>
  <si>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</si>
  <si>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</si>
  <si>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</si>
  <si>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</si>
  <si>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</si>
  <si>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</si>
  <si>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</si>
  <si>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</si>
  <si>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</si>
  <si>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</si>
  <si>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</si>
  <si>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</si>
  <si>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</si>
  <si>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</si>
  <si>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</si>
  <si>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</si>
  <si>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</si>
  <si>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</si>
  <si>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</si>
  <si>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</si>
  <si>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</si>
  <si>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</si>
  <si>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</si>
  <si>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</si>
  <si>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</si>
  <si>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</si>
  <si>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</si>
  <si>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</si>
  <si>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</si>
  <si>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</si>
  <si>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</si>
  <si>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</si>
  <si>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</si>
  <si>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</si>
  <si>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</si>
  <si>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</si>
  <si>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</si>
  <si>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</si>
  <si>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</si>
  <si>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</si>
  <si>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</si>
  <si>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</si>
  <si>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</si>
  <si>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</si>
  <si>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</si>
  <si>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</si>
  <si>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</si>
  <si>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</si>
  <si>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</si>
  <si>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</si>
  <si>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</si>
  <si>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</si>
  <si>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</si>
  <si>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</si>
  <si>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</si>
  <si>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</si>
  <si>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</si>
  <si>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</si>
  <si>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</si>
  <si>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</si>
  <si>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</si>
  <si>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</si>
  <si>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</si>
  <si>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</si>
  <si>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</si>
  <si>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</si>
  <si>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</si>
  <si>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</si>
  <si>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</si>
  <si>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</si>
  <si>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</si>
  <si>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</si>
  <si>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</si>
  <si>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</si>
  <si>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</si>
  <si>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</si>
  <si>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</si>
  <si>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</si>
  <si>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</si>
  <si>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</si>
  <si>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</si>
  <si>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</si>
  <si>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</si>
  <si>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</si>
  <si>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</si>
  <si>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</si>
  <si>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</si>
  <si>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</si>
  <si>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</si>
  <si>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</si>
  <si>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</si>
  <si>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</si>
  <si>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</si>
  <si>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</si>
  <si>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</si>
  <si>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</si>
  <si>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</si>
  <si>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</si>
  <si>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</si>
  <si>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</si>
  <si>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</si>
  <si>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</si>
  <si>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</si>
  <si>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</si>
  <si>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</si>
  <si>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</si>
  <si>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</si>
  <si>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</si>
  <si>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</si>
  <si>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</si>
  <si>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</si>
  <si>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</si>
  <si>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</si>
  <si>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</si>
  <si>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</si>
  <si>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</si>
  <si>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</si>
  <si>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</si>
  <si>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</si>
  <si>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</si>
  <si>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</si>
  <si>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</si>
  <si>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</si>
  <si>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</si>
  <si>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</si>
  <si>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</si>
  <si>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</si>
  <si>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</si>
  <si>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</si>
  <si>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</si>
  <si>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</si>
  <si>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</si>
  <si>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</si>
  <si>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</si>
  <si>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</si>
  <si>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</si>
  <si>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</si>
  <si>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</si>
  <si>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</si>
  <si>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</si>
  <si>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</si>
  <si>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</si>
  <si>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</si>
  <si>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</si>
  <si>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</si>
  <si>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</si>
  <si>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</si>
  <si>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</si>
  <si>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</si>
  <si>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</si>
  <si>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</si>
  <si>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</si>
  <si>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</si>
  <si>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</si>
  <si>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</si>
  <si>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</si>
  <si>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</si>
  <si>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</si>
  <si>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</si>
  <si>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</si>
  <si>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</si>
  <si>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</si>
  <si>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</si>
  <si>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</si>
  <si>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</si>
  <si>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</si>
  <si>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</si>
  <si>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</si>
  <si>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</si>
  <si>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</si>
  <si>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</si>
  <si>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</si>
  <si>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</si>
  <si>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</si>
  <si>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</si>
  <si>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</si>
  <si>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</si>
  <si>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</si>
  <si>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</si>
  <si>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</si>
  <si>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</si>
  <si>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</si>
  <si>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</si>
  <si>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</si>
  <si>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</si>
  <si>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</si>
  <si>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</si>
  <si>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</si>
  <si>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</si>
  <si>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</si>
  <si>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</si>
  <si>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</si>
  <si>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</si>
  <si>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</si>
  <si>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</si>
  <si>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</si>
  <si>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</si>
  <si>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</si>
  <si>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</si>
  <si>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</si>
  <si>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</si>
  <si>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</si>
  <si>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</si>
  <si>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</si>
  <si>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</si>
  <si>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</si>
  <si>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</si>
  <si>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</si>
  <si>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</si>
  <si>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</si>
  <si>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</si>
  <si>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</si>
  <si>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</si>
  <si>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</si>
  <si>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</si>
  <si>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</si>
  <si>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</si>
  <si>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</si>
  <si>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</si>
  <si>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</si>
  <si>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</si>
  <si>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</si>
  <si>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</si>
  <si>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</si>
  <si>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</si>
  <si>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</si>
  <si>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</si>
  <si>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</si>
  <si>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</si>
  <si>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</si>
  <si>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</si>
  <si>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</si>
  <si>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</si>
  <si>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</si>
  <si>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</si>
  <si>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</si>
  <si>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</si>
  <si>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</si>
  <si>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</si>
  <si>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</si>
  <si>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</si>
  <si>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</si>
  <si>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</si>
  <si>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</si>
  <si>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</si>
  <si>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</si>
  <si>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</si>
  <si>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</si>
  <si>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</si>
  <si>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</si>
  <si>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</si>
  <si>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</si>
  <si>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</si>
  <si>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</si>
  <si>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</si>
  <si>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</si>
  <si>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</si>
  <si>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</si>
  <si>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</si>
  <si>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</si>
  <si>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</si>
  <si>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</si>
  <si>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</si>
  <si>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</si>
  <si>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</si>
  <si>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</si>
  <si>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</si>
  <si>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</si>
  <si>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</si>
  <si>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</si>
  <si>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</si>
  <si>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</si>
  <si>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</si>
  <si>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</si>
  <si>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</si>
  <si>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</si>
  <si>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</si>
  <si>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</si>
  <si>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</si>
  <si>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</si>
  <si>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</si>
  <si>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</si>
  <si>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</si>
  <si>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</si>
  <si>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</si>
  <si>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</si>
  <si>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</si>
  <si>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</si>
  <si>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</si>
  <si>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</si>
  <si>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</si>
  <si>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</si>
  <si>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</si>
  <si>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</si>
  <si>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</si>
  <si>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</si>
  <si>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</si>
  <si>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</si>
  <si>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</si>
  <si>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</si>
  <si>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</si>
  <si>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</si>
  <si>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</si>
  <si>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</si>
  <si>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</si>
  <si>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</si>
  <si>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</si>
  <si>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</si>
  <si>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</si>
  <si>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</si>
  <si>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</si>
  <si>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</si>
  <si>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</si>
  <si>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</si>
  <si>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</si>
  <si>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</si>
  <si>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</si>
  <si>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</si>
  <si>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</si>
  <si>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</si>
  <si>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</si>
  <si>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</si>
  <si>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</si>
  <si>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</si>
  <si>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</si>
  <si>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</si>
  <si>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</si>
  <si>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</si>
  <si>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</si>
  <si>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</si>
  <si>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</si>
  <si>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</si>
  <si>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</si>
  <si>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</si>
  <si>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</si>
  <si>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</si>
  <si>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</si>
  <si>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</si>
  <si>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</si>
  <si>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</si>
  <si>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</si>
  <si>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</si>
  <si>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</si>
  <si>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</si>
  <si>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</si>
  <si>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</si>
  <si>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</si>
  <si>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</si>
  <si>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</si>
  <si>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</si>
  <si>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</si>
  <si>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</si>
  <si>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</si>
  <si>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</si>
  <si>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</si>
  <si>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</si>
  <si>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</si>
  <si>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</si>
  <si>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</si>
  <si>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</si>
  <si>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</si>
  <si>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</si>
  <si>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</si>
  <si>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</si>
  <si>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</si>
  <si>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</si>
  <si>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</si>
  <si>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</si>
  <si>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</si>
  <si>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</si>
  <si>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</si>
  <si>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</si>
  <si>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</si>
  <si>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</si>
  <si>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</si>
  <si>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</si>
  <si>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</si>
  <si>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</si>
  <si>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</si>
  <si>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</si>
  <si>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</si>
  <si>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</si>
  <si>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</si>
  <si>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</si>
  <si>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</si>
  <si>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</si>
  <si>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</si>
  <si>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</si>
  <si>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</si>
  <si>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</si>
  <si>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</si>
  <si>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</si>
  <si>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</si>
  <si>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</si>
  <si>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</si>
  <si>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</si>
  <si>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</si>
  <si>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</si>
  <si>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</si>
  <si>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</si>
  <si>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</si>
  <si>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</si>
  <si>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</si>
  <si>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</si>
  <si>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</si>
  <si>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</si>
  <si>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</si>
  <si>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</si>
  <si>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</si>
  <si>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</si>
  <si>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</si>
  <si>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</si>
  <si>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</si>
  <si>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</si>
  <si>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</si>
  <si>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</si>
  <si>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</si>
  <si>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</si>
  <si>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</si>
  <si>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</si>
  <si>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</si>
  <si>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</si>
  <si>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</si>
  <si>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</si>
  <si>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</si>
  <si>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</si>
  <si>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</si>
  <si>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</si>
  <si>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</si>
  <si>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</si>
  <si>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</si>
  <si>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</si>
  <si>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</si>
  <si>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</si>
  <si>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</si>
  <si>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</si>
  <si>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</si>
  <si>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</si>
  <si>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</si>
  <si>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</si>
  <si>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</si>
  <si>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</si>
  <si>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</si>
  <si>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</si>
  <si>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</si>
  <si>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</si>
  <si>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</si>
  <si>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</si>
  <si>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</si>
  <si>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</si>
  <si>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</si>
  <si>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</si>
  <si>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</si>
  <si>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</si>
  <si>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</si>
  <si>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</si>
  <si>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</si>
  <si>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</si>
  <si>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</si>
  <si>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</si>
  <si>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</si>
  <si>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</si>
  <si>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</si>
  <si>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</si>
  <si>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</si>
  <si>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</si>
  <si>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</si>
  <si>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</si>
  <si>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</si>
  <si>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</si>
  <si>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</si>
  <si>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</si>
  <si>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</si>
  <si>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</si>
  <si>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</si>
  <si>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</si>
  <si>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</si>
  <si>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</si>
  <si>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</si>
  <si>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</si>
  <si>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</si>
  <si>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</si>
  <si>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</si>
  <si>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</si>
  <si>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</si>
  <si>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</si>
  <si>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</si>
  <si>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</si>
  <si>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</si>
  <si>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</si>
  <si>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</si>
  <si>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</si>
  <si>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</si>
  <si>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</si>
  <si>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</si>
  <si>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</si>
  <si>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</si>
  <si>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</si>
  <si>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</si>
  <si>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</si>
  <si>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</si>
  <si>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</si>
  <si>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</si>
  <si>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</si>
  <si>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</si>
  <si>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</si>
  <si>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</si>
  <si>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</si>
  <si>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</si>
  <si>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</si>
  <si>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</si>
  <si>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</si>
  <si>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</si>
  <si>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</si>
  <si>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</si>
  <si>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</si>
  <si>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</si>
  <si>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</si>
  <si>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</si>
  <si>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</si>
  <si>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</si>
  <si>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</si>
  <si>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</si>
  <si>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</si>
  <si>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</si>
  <si>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</si>
  <si>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</si>
  <si>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</si>
  <si>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</si>
  <si>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</si>
  <si>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</si>
  <si>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</si>
  <si>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</si>
  <si>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</si>
  <si>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</si>
  <si>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</si>
  <si>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</si>
  <si>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</si>
  <si>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</si>
  <si>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</si>
  <si>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</si>
  <si>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</si>
  <si>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</si>
  <si>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</si>
  <si>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</si>
  <si>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</si>
  <si>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</si>
  <si>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</si>
  <si>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</si>
  <si>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</si>
  <si>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</si>
  <si>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</si>
  <si>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</si>
  <si>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</si>
  <si>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</si>
  <si>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</si>
  <si>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</si>
  <si>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</si>
  <si>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</si>
  <si>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</si>
  <si>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</si>
  <si>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</si>
  <si>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</si>
  <si>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</si>
  <si>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</si>
  <si>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</si>
  <si>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</si>
  <si>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</si>
  <si>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</si>
  <si>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</si>
  <si>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</si>
  <si>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</si>
  <si>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</si>
  <si>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</si>
  <si>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</si>
  <si>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</si>
  <si>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</si>
  <si>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</si>
  <si>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</si>
  <si>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</si>
  <si>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</si>
  <si>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</si>
  <si>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</si>
  <si>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</si>
  <si>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</si>
  <si>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</si>
  <si>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</si>
  <si>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</si>
  <si>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</si>
  <si>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</si>
  <si>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</si>
  <si>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</si>
  <si>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</si>
  <si>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</si>
  <si>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</si>
  <si>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</si>
  <si>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</si>
  <si>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</si>
  <si>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</si>
  <si>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</si>
  <si>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</si>
  <si>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</si>
  <si>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</si>
  <si>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</si>
  <si>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</si>
  <si>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</si>
  <si>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</si>
  <si>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</si>
  <si>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</si>
  <si>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</si>
  <si>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</si>
  <si>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</si>
  <si>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</si>
  <si>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</si>
  <si>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</si>
  <si>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</si>
  <si>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</si>
  <si>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</si>
  <si>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</si>
  <si>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</si>
  <si>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</si>
  <si>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</si>
  <si>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</si>
  <si>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</si>
  <si>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</si>
  <si>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</si>
  <si>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</si>
  <si>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</si>
  <si>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</si>
  <si>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</si>
  <si>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</si>
  <si>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</si>
  <si>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</si>
  <si>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</si>
  <si>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</si>
  <si>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</si>
  <si>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</si>
  <si>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</si>
  <si>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</si>
  <si>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</si>
  <si>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</si>
  <si>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</si>
  <si>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</si>
  <si>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</si>
  <si>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</si>
  <si>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</si>
  <si>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</si>
  <si>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</si>
  <si>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</si>
  <si>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</si>
  <si>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</si>
  <si>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</si>
  <si>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</si>
  <si>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</si>
  <si>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</si>
  <si>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</si>
  <si>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</si>
  <si>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</si>
  <si>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</si>
  <si>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</si>
  <si>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</si>
  <si>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</si>
  <si>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</si>
  <si>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</si>
  <si>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</si>
  <si>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</si>
  <si>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</si>
  <si>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</si>
  <si>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</si>
  <si>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</si>
  <si>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</si>
  <si>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</si>
  <si>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</si>
  <si>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</si>
  <si>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</si>
  <si>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</si>
  <si>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</si>
  <si>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</si>
  <si>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</si>
  <si>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</si>
  <si>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</si>
  <si>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</si>
  <si>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</si>
  <si>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</si>
  <si>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</si>
  <si>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</si>
  <si>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</si>
  <si>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</si>
  <si>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</si>
  <si>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</si>
  <si>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</si>
  <si>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</si>
  <si>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</si>
  <si>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</si>
  <si>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</si>
  <si>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</si>
  <si>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</si>
  <si>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</si>
  <si>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</si>
  <si>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</si>
  <si>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</si>
  <si>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</si>
  <si>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</si>
  <si>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</si>
  <si>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</si>
  <si>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</si>
  <si>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</si>
  <si>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</si>
  <si>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</si>
  <si>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</si>
  <si>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</si>
  <si>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</si>
  <si>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</si>
  <si>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</si>
  <si>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</si>
  <si>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</si>
  <si>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</si>
  <si>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</si>
  <si>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</si>
  <si>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</si>
  <si>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</si>
  <si>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</si>
  <si>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</si>
  <si>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</si>
  <si>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</si>
  <si>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</si>
  <si>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</si>
  <si>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</si>
  <si>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</si>
  <si>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</si>
  <si>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</si>
  <si>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</si>
  <si>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</si>
  <si>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</si>
  <si>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</si>
  <si>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</si>
  <si>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</si>
  <si>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</si>
  <si>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</si>
  <si>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</si>
  <si>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</si>
  <si>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</si>
  <si>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</si>
  <si>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</si>
  <si>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</si>
  <si>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</si>
  <si>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</si>
  <si>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</si>
  <si>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</si>
  <si>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</si>
  <si>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</si>
  <si>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</si>
  <si>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</si>
  <si>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</si>
  <si>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</si>
  <si>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</si>
  <si>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</si>
  <si>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</si>
  <si>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</si>
  <si>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</si>
  <si>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</si>
  <si>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</si>
  <si>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</si>
  <si>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</si>
  <si>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</si>
  <si>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</si>
  <si>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</si>
  <si>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</si>
  <si>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</si>
  <si>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</si>
  <si>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</si>
  <si>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</si>
  <si>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</si>
  <si>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</si>
  <si>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</si>
  <si>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</si>
  <si>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</si>
  <si>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</si>
  <si>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</si>
  <si>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</si>
  <si>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</si>
  <si>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</si>
  <si>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</si>
  <si>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</si>
  <si>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</si>
  <si>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</si>
  <si>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</si>
  <si>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</si>
  <si>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</si>
  <si>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</si>
  <si>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</si>
  <si>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</si>
  <si>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</si>
  <si>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</si>
  <si>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</si>
  <si>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</si>
  <si>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</si>
  <si>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</si>
  <si>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</si>
  <si>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</si>
  <si>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</si>
  <si>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</si>
  <si>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</si>
  <si>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</si>
  <si>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</si>
  <si>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</si>
  <si>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</si>
  <si>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</si>
  <si>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</si>
  <si>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</si>
  <si>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</si>
  <si>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</si>
  <si>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</si>
  <si>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</si>
  <si>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</si>
  <si>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</si>
  <si>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</si>
  <si>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</si>
  <si>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</si>
  <si>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</si>
  <si>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</si>
  <si>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</si>
  <si>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</si>
  <si>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</si>
  <si>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</si>
  <si>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</si>
  <si>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</si>
  <si>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</si>
  <si>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</si>
  <si>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</si>
  <si>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</si>
  <si>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</si>
  <si>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</si>
  <si>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</si>
  <si>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</si>
  <si>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</si>
  <si>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</si>
  <si>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</si>
  <si>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</si>
  <si>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</si>
  <si>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</si>
  <si>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</si>
  <si>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</si>
  <si>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</si>
  <si>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</si>
  <si>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</si>
  <si>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</si>
  <si>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</si>
  <si>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</si>
  <si>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</si>
  <si>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</si>
  <si>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</si>
  <si>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</si>
  <si>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</si>
  <si>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</si>
  <si>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</si>
  <si>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</si>
  <si>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</si>
  <si>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</si>
  <si>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</si>
  <si>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</si>
  <si>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</si>
  <si>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</si>
  <si>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</si>
  <si>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</si>
  <si>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</si>
  <si>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</si>
  <si>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</si>
  <si>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</si>
  <si>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</si>
  <si>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</si>
  <si>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</si>
  <si>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</si>
  <si>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</si>
  <si>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</si>
  <si>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</si>
  <si>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</si>
  <si>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</si>
  <si>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</si>
  <si>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</si>
  <si>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</si>
  <si>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</si>
  <si>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</si>
  <si>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</si>
  <si>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</si>
  <si>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</si>
  <si>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</si>
  <si>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</si>
  <si>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</si>
  <si>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</si>
  <si>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</si>
  <si>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</si>
  <si>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</si>
  <si>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</si>
  <si>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</si>
  <si>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</si>
  <si>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</si>
  <si>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</si>
  <si>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</si>
  <si>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</si>
  <si>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</si>
  <si>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</si>
  <si>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</si>
  <si>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</si>
  <si>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</si>
  <si>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</si>
  <si>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</si>
  <si>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</si>
  <si>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</si>
  <si>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</si>
  <si>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</si>
  <si>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</si>
  <si>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</si>
  <si>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</si>
  <si>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</si>
  <si>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</si>
  <si>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</si>
  <si>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</si>
  <si>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</si>
  <si>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</si>
  <si>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</si>
  <si>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</si>
  <si>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</si>
  <si>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</si>
  <si>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</si>
  <si>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</si>
  <si>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</si>
  <si>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</si>
  <si>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</si>
  <si>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</si>
  <si>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</si>
  <si>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</si>
  <si>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</si>
  <si>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</si>
  <si>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</si>
  <si>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</si>
  <si>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</si>
  <si>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</si>
  <si>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</si>
  <si>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</si>
  <si>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</si>
  <si>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</si>
  <si>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</si>
  <si>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</si>
  <si>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</si>
  <si>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</si>
  <si>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</si>
  <si>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</si>
  <si>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</si>
  <si>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</si>
  <si>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</si>
  <si>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</si>
  <si>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</si>
  <si>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</si>
  <si>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</si>
  <si>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</si>
  <si>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</si>
  <si>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</si>
  <si>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</si>
  <si>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</si>
  <si>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</si>
  <si>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</si>
  <si>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</si>
  <si>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</si>
  <si>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</si>
  <si>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</si>
  <si>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</si>
  <si>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</si>
  <si>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</si>
  <si>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</si>
  <si>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</si>
  <si>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</si>
  <si>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</si>
  <si>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</si>
  <si>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</si>
  <si>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</si>
  <si>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</si>
  <si>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</si>
  <si>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</si>
  <si>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</si>
  <si>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</si>
  <si>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</si>
  <si>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</si>
  <si>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</si>
  <si>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</si>
  <si>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</si>
  <si>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</si>
  <si>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</si>
  <si>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</si>
  <si>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</si>
  <si>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</si>
  <si>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</si>
  <si>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</si>
  <si>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</si>
  <si>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</si>
  <si>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</si>
  <si>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</si>
  <si>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</si>
  <si>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</si>
  <si>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</si>
  <si>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</si>
  <si>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</si>
  <si>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</si>
  <si>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</si>
  <si>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</si>
  <si>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</si>
  <si>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</si>
  <si>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</si>
  <si>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</si>
  <si>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</si>
  <si>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</si>
  <si>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</si>
  <si>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</si>
  <si>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</si>
  <si>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</si>
  <si>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</si>
  <si>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</si>
  <si>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</si>
  <si>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</si>
  <si>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</si>
  <si>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</si>
  <si>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</si>
  <si>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</si>
  <si>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</si>
  <si>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</si>
  <si>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</si>
  <si>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</si>
  <si>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</si>
  <si>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</si>
  <si>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</si>
  <si>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</si>
  <si>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</si>
  <si>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</si>
  <si>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</si>
  <si>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</si>
  <si>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</si>
  <si>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</si>
  <si>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</si>
  <si>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</si>
  <si>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</si>
  <si>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</si>
  <si>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</si>
  <si>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</si>
  <si>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</si>
  <si>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</si>
  <si>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</si>
  <si>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</si>
  <si>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</si>
  <si>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</si>
  <si>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</si>
  <si>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</si>
  <si>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</si>
  <si>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</si>
  <si>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</si>
  <si>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</si>
  <si>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</si>
  <si>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</si>
  <si>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</si>
  <si>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</si>
  <si>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</si>
  <si>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</si>
  <si>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</si>
  <si>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</si>
  <si>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</si>
  <si>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</si>
  <si>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</si>
  <si>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</si>
  <si>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</si>
  <si>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</si>
  <si>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</si>
  <si>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</si>
  <si>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</si>
  <si>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</si>
  <si>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</si>
  <si>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</si>
  <si>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</si>
  <si>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</si>
  <si>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</si>
  <si>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</si>
  <si>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</si>
  <si>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</si>
  <si>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</si>
  <si>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</si>
  <si>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</si>
  <si>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</si>
  <si>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</si>
  <si>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</si>
  <si>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</si>
  <si>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</si>
  <si>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</si>
  <si>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</si>
  <si>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</si>
  <si>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</si>
  <si>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</si>
  <si>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</si>
  <si>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</si>
  <si>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</si>
  <si>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</si>
  <si>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</si>
  <si>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</si>
  <si>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</si>
  <si>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</si>
  <si>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</si>
  <si>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</si>
  <si>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</si>
  <si>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</si>
  <si>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</si>
  <si>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</si>
  <si>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</si>
  <si>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</si>
  <si>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</si>
  <si>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</si>
  <si>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</si>
  <si>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</si>
  <si>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</si>
  <si>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</si>
  <si>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</si>
  <si>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</si>
  <si>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</si>
  <si>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</si>
  <si>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</si>
  <si>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</si>
  <si>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</si>
  <si>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</si>
  <si>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</si>
  <si>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</si>
  <si>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</si>
  <si>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</si>
  <si>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</si>
  <si>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</si>
  <si>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</si>
  <si>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</si>
  <si>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</si>
  <si>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</si>
  <si>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</si>
  <si>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</si>
  <si>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</si>
  <si>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</si>
  <si>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</si>
  <si>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</si>
  <si>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</si>
  <si>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</si>
  <si>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</si>
  <si>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</si>
  <si>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</si>
  <si>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</si>
  <si>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</si>
  <si>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</si>
  <si>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</si>
  <si>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</si>
  <si>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</si>
  <si>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</si>
  <si>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</si>
  <si>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</si>
  <si>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</si>
  <si>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</si>
  <si>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</si>
  <si>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</si>
  <si>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</si>
  <si>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</si>
  <si>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</si>
  <si>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</si>
  <si>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</si>
  <si>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</si>
  <si>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</si>
  <si>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</si>
  <si>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</si>
  <si>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</si>
  <si>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</si>
  <si>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</si>
  <si>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</si>
  <si>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</si>
  <si>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</si>
  <si>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</si>
  <si>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</si>
  <si>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</si>
  <si>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</si>
  <si>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</si>
  <si>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</si>
  <si>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</si>
  <si>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</si>
  <si>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</si>
  <si>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</si>
  <si>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</si>
  <si>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</si>
  <si>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</si>
  <si>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</si>
  <si>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</si>
  <si>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</si>
  <si>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</si>
  <si>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</si>
  <si>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</si>
  <si>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</si>
  <si>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</si>
  <si>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</si>
  <si>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</si>
  <si>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</si>
  <si>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</si>
  <si>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</si>
  <si>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</si>
  <si>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</si>
  <si>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</si>
  <si>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</si>
  <si>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</si>
  <si>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</si>
  <si>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</si>
  <si>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</si>
  <si>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</si>
  <si>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</si>
  <si>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</si>
  <si>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</si>
  <si>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</si>
  <si>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</si>
  <si>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</si>
  <si>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</si>
  <si>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</si>
  <si>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</si>
  <si>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</si>
  <si>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</si>
  <si>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</si>
  <si>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</si>
  <si>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</si>
  <si>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</si>
  <si>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</si>
  <si>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</si>
  <si>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</si>
  <si>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</si>
  <si>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</si>
  <si>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</si>
  <si>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</si>
  <si>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</si>
  <si>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</si>
  <si>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</si>
  <si>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</si>
  <si>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</si>
  <si>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</si>
  <si>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</si>
  <si>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</si>
  <si>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</si>
  <si>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</si>
  <si>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</si>
  <si>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</si>
  <si>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</si>
  <si>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</si>
  <si>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</si>
  <si>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</si>
  <si>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</si>
  <si>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</si>
  <si>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</si>
  <si>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</si>
  <si>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</si>
  <si>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</si>
  <si>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</si>
  <si>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</si>
  <si>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</si>
  <si>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</si>
  <si>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</si>
  <si>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</si>
  <si>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</si>
  <si>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</si>
  <si>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</si>
  <si>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</si>
  <si>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</si>
  <si>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</si>
  <si>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</si>
  <si>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</si>
  <si>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</si>
  <si>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</si>
  <si>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</si>
  <si>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</si>
  <si>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</si>
  <si>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</si>
  <si>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</si>
  <si>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</si>
  <si>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</si>
  <si>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</si>
  <si>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</si>
  <si>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</si>
  <si>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</si>
  <si>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</si>
  <si>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</si>
  <si>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</si>
  <si>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</si>
  <si>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</si>
  <si>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</si>
  <si>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</si>
  <si>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</si>
  <si>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</si>
  <si>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</si>
  <si>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</si>
  <si>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</si>
  <si>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</si>
  <si>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</si>
  <si>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</si>
  <si>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</si>
  <si>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</si>
  <si>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</si>
  <si>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</si>
  <si>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</si>
  <si>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</si>
  <si>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</si>
  <si>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</si>
  <si>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</si>
  <si>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</si>
  <si>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</si>
  <si>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</si>
  <si>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</si>
  <si>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</si>
  <si>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</si>
  <si>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</si>
  <si>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</si>
  <si>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</si>
  <si>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</si>
  <si>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</si>
  <si>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</si>
  <si>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</si>
  <si>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</si>
  <si>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</si>
  <si>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</si>
  <si>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</si>
  <si>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</si>
  <si>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</si>
  <si>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</si>
  <si>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</si>
  <si>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</si>
  <si>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</si>
  <si>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</si>
  <si>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</si>
  <si>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</si>
  <si>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</si>
  <si>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</si>
  <si>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</si>
  <si>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</si>
  <si>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</si>
  <si>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</si>
  <si>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</si>
  <si>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</si>
  <si>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</si>
  <si>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</si>
  <si>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</si>
  <si>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</si>
  <si>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</si>
  <si>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</si>
  <si>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</si>
  <si>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</si>
  <si>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</si>
  <si>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</si>
  <si>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</si>
  <si>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</si>
  <si>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</si>
  <si>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</si>
  <si>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</si>
  <si>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</si>
  <si>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</si>
  <si>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</si>
  <si>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</si>
  <si>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</si>
  <si>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</si>
  <si>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</si>
  <si>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</si>
  <si>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</si>
  <si>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</si>
  <si>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</si>
  <si>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</si>
  <si>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</si>
  <si>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</si>
  <si>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</si>
  <si>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</si>
  <si>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</si>
  <si>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</si>
  <si>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</si>
  <si>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</si>
  <si>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</si>
  <si>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</si>
  <si>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</si>
  <si>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</si>
  <si>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</si>
  <si>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</si>
  <si>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</si>
  <si>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</si>
  <si>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</si>
  <si>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</si>
  <si>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</si>
  <si>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</si>
  <si>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</si>
  <si>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</si>
  <si>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</si>
  <si>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</si>
  <si>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</si>
  <si>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</si>
  <si>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</si>
  <si>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</si>
  <si>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</si>
  <si>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</si>
  <si>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</si>
  <si>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</si>
  <si>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</si>
  <si>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</si>
  <si>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</si>
  <si>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</si>
  <si>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</si>
  <si>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</si>
  <si>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</si>
  <si>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</si>
  <si>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</si>
  <si>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</si>
  <si>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</si>
  <si>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</si>
  <si>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</si>
  <si>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</si>
  <si>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</si>
  <si>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</si>
  <si>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</si>
  <si>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</si>
  <si>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</si>
  <si>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</si>
  <si>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</si>
  <si>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</si>
  <si>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</si>
  <si>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</si>
  <si>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</si>
  <si>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</si>
  <si>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</si>
  <si>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</si>
  <si>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</si>
  <si>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</si>
  <si>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</si>
  <si>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</si>
  <si>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</si>
  <si>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</si>
  <si>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</si>
  <si>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</si>
  <si>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</si>
  <si>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</si>
  <si>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</si>
  <si>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</si>
  <si>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</si>
  <si>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</si>
  <si>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</si>
  <si>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</si>
  <si>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</si>
  <si>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</si>
  <si>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</si>
  <si>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</si>
  <si>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</si>
  <si>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</si>
  <si>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</si>
  <si>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</si>
  <si>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</si>
  <si>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</si>
  <si>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</si>
  <si>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</si>
  <si>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</si>
  <si>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</si>
  <si>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</si>
  <si>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</si>
  <si>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</si>
  <si>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</si>
  <si>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</si>
  <si>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</si>
  <si>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</si>
  <si>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</si>
  <si>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</si>
  <si>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</si>
  <si>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</si>
  <si>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</si>
  <si>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</si>
  <si>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</si>
  <si>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</si>
  <si>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</si>
  <si>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</si>
  <si>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</si>
  <si>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</si>
  <si>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</si>
  <si>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</si>
  <si>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</si>
  <si>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</si>
  <si>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</si>
  <si>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</si>
  <si>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</si>
  <si>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</si>
  <si>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</si>
  <si>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</si>
  <si>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</si>
  <si>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</si>
  <si>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</si>
  <si>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</si>
  <si>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</si>
  <si>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</si>
  <si>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</si>
  <si>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</si>
  <si>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</si>
  <si>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</si>
  <si>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</si>
  <si>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</si>
  <si>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</si>
  <si>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</si>
  <si>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</si>
  <si>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</si>
  <si>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</si>
  <si>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</si>
  <si>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</si>
  <si>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</si>
  <si>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</si>
  <si>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</si>
  <si>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</si>
  <si>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</si>
  <si>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</si>
  <si>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</si>
  <si>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</si>
  <si>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</si>
  <si>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</si>
  <si>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</si>
  <si>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</si>
  <si>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</si>
  <si>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</si>
  <si>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</si>
  <si>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</si>
  <si>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</si>
  <si>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</si>
  <si>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</si>
  <si>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</si>
  <si>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</si>
  <si>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</si>
  <si>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</si>
  <si>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</si>
  <si>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</si>
  <si>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</si>
  <si>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</si>
  <si>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</si>
  <si>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</si>
  <si>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</si>
  <si>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</si>
  <si>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</si>
  <si>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</si>
  <si>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</si>
  <si>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</si>
  <si>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</si>
  <si>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</si>
  <si>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</si>
  <si>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</si>
  <si>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</si>
  <si>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</si>
  <si>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</si>
  <si>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</si>
  <si>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</si>
  <si>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</si>
  <si>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</si>
  <si>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</si>
  <si>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</si>
  <si>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</si>
  <si>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</si>
  <si>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</si>
  <si>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</si>
  <si>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</si>
  <si>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</si>
  <si>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</si>
  <si>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</si>
  <si>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</si>
  <si>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</si>
  <si>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</si>
  <si>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</si>
  <si>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</si>
  <si>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</si>
  <si>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</si>
  <si>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</si>
  <si>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</si>
  <si>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</si>
  <si>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</si>
  <si>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</si>
  <si>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</si>
  <si>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</si>
  <si>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</si>
  <si>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</si>
  <si>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</si>
  <si>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</si>
  <si>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</si>
  <si>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</si>
  <si>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</si>
  <si>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</si>
  <si>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</si>
  <si>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</si>
  <si>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</si>
  <si>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</si>
  <si>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</si>
  <si>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</si>
  <si>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</si>
  <si>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</si>
  <si>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</si>
  <si>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</si>
  <si>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</si>
  <si>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</si>
  <si>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</si>
  <si>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</si>
  <si>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</si>
  <si>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</si>
  <si>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</si>
  <si>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</si>
  <si>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</si>
  <si>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</si>
  <si>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</si>
  <si>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</si>
  <si>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</si>
  <si>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</si>
  <si>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</si>
  <si>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</si>
  <si>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</si>
  <si>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</si>
  <si>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</si>
  <si>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</si>
  <si>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</si>
  <si>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</si>
  <si>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</si>
  <si>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</si>
  <si>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</si>
  <si>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</si>
  <si>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</si>
  <si>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</si>
  <si>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</si>
  <si>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</si>
  <si>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</si>
  <si>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</si>
  <si>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</si>
  <si>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</si>
  <si>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</si>
  <si>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</si>
  <si>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</si>
  <si>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</si>
  <si>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</si>
  <si>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</si>
  <si>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</si>
  <si>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</si>
  <si>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</si>
  <si>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</si>
  <si>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</si>
  <si>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</si>
  <si>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</si>
  <si>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</si>
  <si>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</si>
  <si>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</si>
  <si>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</si>
  <si>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</si>
  <si>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</si>
  <si>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</si>
  <si>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</si>
  <si>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</si>
  <si>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</si>
  <si>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</si>
  <si>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</si>
  <si>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</si>
  <si>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</si>
  <si>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</si>
  <si>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</si>
  <si>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</si>
  <si>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</si>
  <si>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</si>
  <si>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</si>
  <si>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</si>
  <si>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</si>
  <si>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</si>
  <si>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</si>
  <si>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</si>
  <si>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</si>
  <si>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</si>
  <si>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</si>
  <si>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</si>
  <si>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</si>
  <si>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</si>
  <si>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</si>
  <si>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</si>
  <si>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</si>
  <si>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</si>
  <si>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</si>
  <si>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</si>
  <si>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</si>
  <si>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</si>
  <si>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</si>
  <si>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</si>
  <si>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</si>
  <si>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</si>
  <si>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</si>
  <si>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</si>
  <si>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</si>
  <si>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</si>
  <si>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</si>
  <si>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</si>
  <si>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</si>
  <si>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</si>
  <si>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</si>
  <si>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</si>
  <si>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</si>
  <si>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</si>
  <si>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</si>
  <si>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</si>
  <si>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</si>
  <si>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</si>
  <si>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</si>
  <si>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</si>
  <si>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</si>
  <si>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</si>
  <si>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</si>
  <si>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</si>
  <si>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</si>
  <si>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</si>
  <si>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</si>
  <si>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</si>
  <si>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</si>
  <si>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</si>
  <si>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</si>
  <si>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</si>
  <si>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</si>
  <si>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</si>
  <si>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</si>
  <si>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</si>
  <si>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</si>
  <si>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</si>
  <si>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</si>
  <si>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</si>
  <si>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</si>
  <si>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</si>
  <si>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</si>
  <si>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</si>
  <si>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</si>
  <si>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</si>
  <si>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</si>
  <si>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</si>
  <si>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</si>
  <si>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</si>
  <si>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</si>
  <si>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</si>
  <si>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</si>
  <si>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</si>
  <si>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</si>
  <si>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</si>
  <si>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</si>
  <si>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</si>
  <si>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</si>
  <si>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</si>
  <si>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</si>
  <si>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</si>
  <si>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</si>
  <si>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</si>
  <si>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</si>
  <si>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</si>
  <si>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</si>
  <si>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</si>
  <si>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</si>
  <si>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</si>
  <si>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</si>
  <si>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</si>
  <si>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</si>
  <si>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</si>
  <si>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</si>
  <si>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</si>
  <si>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</si>
  <si>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</si>
  <si>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</si>
  <si>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</si>
  <si>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</si>
  <si>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</si>
  <si>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</si>
  <si>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</si>
  <si>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</si>
  <si>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</si>
  <si>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</si>
  <si>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</si>
  <si>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</si>
  <si>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</si>
  <si>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</si>
  <si>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</si>
  <si>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</si>
  <si>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</si>
  <si>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</si>
  <si>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</si>
  <si>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</si>
  <si>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</si>
  <si>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</si>
  <si>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</si>
  <si>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</si>
  <si>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</si>
  <si>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</si>
  <si>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</si>
  <si>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</si>
  <si>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</si>
  <si>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</si>
  <si>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</si>
  <si>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</si>
  <si>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</si>
  <si>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</si>
  <si>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</si>
  <si>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</si>
  <si>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</si>
  <si>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</si>
  <si>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</si>
  <si>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</si>
  <si>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</si>
  <si>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</si>
  <si>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</si>
  <si>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</si>
  <si>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</si>
  <si>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</si>
  <si>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</si>
  <si>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</si>
  <si>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</si>
  <si>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</si>
  <si>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</si>
  <si>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</si>
  <si>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</si>
  <si>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</si>
  <si>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</si>
  <si>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</si>
  <si>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</si>
  <si>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</si>
  <si>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</si>
  <si>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</si>
  <si>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</si>
  <si>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</si>
  <si>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</si>
  <si>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</si>
  <si>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</si>
  <si>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</si>
  <si>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</si>
  <si>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</si>
  <si>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</si>
  <si>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</si>
  <si>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</si>
  <si>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</si>
  <si>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</si>
  <si>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</si>
  <si>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</si>
  <si>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</si>
  <si>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</si>
  <si>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</si>
  <si>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</si>
  <si>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</si>
  <si>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</si>
  <si>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</si>
  <si>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</si>
  <si>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</si>
  <si>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</si>
  <si>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</si>
  <si>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</si>
  <si>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</si>
  <si>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</si>
  <si>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</si>
  <si>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</si>
  <si>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</si>
  <si>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</si>
  <si>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</si>
  <si>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</si>
  <si>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</si>
  <si>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</si>
  <si>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</si>
  <si>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</si>
  <si>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</si>
  <si>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</si>
  <si>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</si>
  <si>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</si>
  <si>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</si>
  <si>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</si>
  <si>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</si>
  <si>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</si>
  <si>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</si>
  <si>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</si>
  <si>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</si>
  <si>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</si>
  <si>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</si>
  <si>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</si>
  <si>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</si>
  <si>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</si>
  <si>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</si>
  <si>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</si>
  <si>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</si>
  <si>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</si>
  <si>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</si>
  <si>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</si>
  <si>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</si>
  <si>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</si>
  <si>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</si>
  <si>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</si>
  <si>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</si>
  <si>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</si>
  <si>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</si>
  <si>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</si>
  <si>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</si>
  <si>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</si>
  <si>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</si>
  <si>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</si>
  <si>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</si>
  <si>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</si>
  <si>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</si>
  <si>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</si>
  <si>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</si>
  <si>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</si>
  <si>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</si>
  <si>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</si>
  <si>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</si>
  <si>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</si>
  <si>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</si>
  <si>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</si>
  <si>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</si>
  <si>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</si>
  <si>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</si>
  <si>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</si>
  <si>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</si>
  <si>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</si>
  <si>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</si>
  <si>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</si>
  <si>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</si>
  <si>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</si>
  <si>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</si>
  <si>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</si>
  <si>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</si>
  <si>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</si>
  <si>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</si>
  <si>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</si>
  <si>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</si>
  <si>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</si>
  <si>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</si>
  <si>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</si>
  <si>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</si>
  <si>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</si>
  <si>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</si>
  <si>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</si>
  <si>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</si>
  <si>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</si>
  <si>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</si>
  <si>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</si>
  <si>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</si>
  <si>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</si>
  <si>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</si>
  <si>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</si>
  <si>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</si>
  <si>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</si>
  <si>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</si>
  <si>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</si>
  <si>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</si>
  <si>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</si>
  <si>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</si>
  <si>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</si>
  <si>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</si>
  <si>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</si>
  <si>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</si>
  <si>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</si>
  <si>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</si>
  <si>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</si>
  <si>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</si>
  <si>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</si>
  <si>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</si>
  <si>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</si>
  <si>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</si>
  <si>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</si>
  <si>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</si>
  <si>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</si>
  <si>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</si>
  <si>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</si>
  <si>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</si>
  <si>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</si>
  <si>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</si>
  <si>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</si>
  <si>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</si>
  <si>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</si>
  <si>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</si>
  <si>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</si>
  <si>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</si>
  <si>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</si>
  <si>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</si>
  <si>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</si>
  <si>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</si>
  <si>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</si>
  <si>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</si>
  <si>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</si>
  <si>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</si>
  <si>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</si>
  <si>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</si>
  <si>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</si>
  <si>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</si>
  <si>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</si>
  <si>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</si>
  <si>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</si>
  <si>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</si>
  <si>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</si>
  <si>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</si>
  <si>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</si>
  <si>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</si>
  <si>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</si>
  <si>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</si>
  <si>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</si>
  <si>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</si>
  <si>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</si>
  <si>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</si>
  <si>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</si>
  <si>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</si>
  <si>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</si>
  <si>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</si>
  <si>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</si>
  <si>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</si>
  <si>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</si>
  <si>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</si>
  <si>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</si>
  <si>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</si>
  <si>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</si>
  <si>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</si>
  <si>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</si>
  <si>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</si>
  <si>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</si>
  <si>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</si>
  <si>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</si>
  <si>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</si>
  <si>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</si>
  <si>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</si>
  <si>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</si>
  <si>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</si>
  <si>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</si>
  <si>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</si>
  <si>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</si>
  <si>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</si>
  <si>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</si>
  <si>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</si>
  <si>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</si>
  <si>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</si>
  <si>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</si>
  <si>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</si>
  <si>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</si>
  <si>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</si>
  <si>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</si>
  <si>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</si>
  <si>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</si>
  <si>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</si>
  <si>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</si>
  <si>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</si>
  <si>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</si>
  <si>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</si>
  <si>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</si>
  <si>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</si>
  <si>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</si>
  <si>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</si>
  <si>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</si>
  <si>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</si>
  <si>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</si>
  <si>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</si>
  <si>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</si>
  <si>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</si>
  <si>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</si>
  <si>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</si>
  <si>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</si>
  <si>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</si>
  <si>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</si>
  <si>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</si>
  <si>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</si>
  <si>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</si>
  <si>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</si>
  <si>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</si>
  <si>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</si>
  <si>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</si>
  <si>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</si>
  <si>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</si>
  <si>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</si>
  <si>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</si>
  <si>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</si>
  <si>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</si>
  <si>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</si>
  <si>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</si>
  <si>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</si>
  <si>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</si>
  <si>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</si>
  <si>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</si>
  <si>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</si>
  <si>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</si>
  <si>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</si>
  <si>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</si>
  <si>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</si>
  <si>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</si>
  <si>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</si>
  <si>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</si>
  <si>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</si>
  <si>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</si>
  <si>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</si>
  <si>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</si>
  <si>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</si>
  <si>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</si>
  <si>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</si>
  <si>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</si>
  <si>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</si>
  <si>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</si>
  <si>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</si>
  <si>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</si>
  <si>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</si>
  <si>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</si>
  <si>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</si>
  <si>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</si>
  <si>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</si>
  <si>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</si>
  <si>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</si>
  <si>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</si>
  <si>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</si>
  <si>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</si>
  <si>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</si>
  <si>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</si>
  <si>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</si>
  <si>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</si>
  <si>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</si>
  <si>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</si>
  <si>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</si>
  <si>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</si>
  <si>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</si>
  <si>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</si>
  <si>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</si>
  <si>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</si>
  <si>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</si>
  <si>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</si>
  <si>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</si>
  <si>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</si>
  <si>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</si>
  <si>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</si>
  <si>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</si>
  <si>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</si>
  <si>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</si>
  <si>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</si>
  <si>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</si>
  <si>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</si>
  <si>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</si>
  <si>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</si>
  <si>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</si>
  <si>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</si>
  <si>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</si>
  <si>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</si>
  <si>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</si>
  <si>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</si>
  <si>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</si>
  <si>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</si>
  <si>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</si>
  <si>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</si>
  <si>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</si>
  <si>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</si>
  <si>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</si>
  <si>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</si>
  <si>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</si>
  <si>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</si>
  <si>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</si>
  <si>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</si>
  <si>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</si>
  <si>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</si>
  <si>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</si>
  <si>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</si>
  <si>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</si>
  <si>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</si>
  <si>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</si>
  <si>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</si>
  <si>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</si>
  <si>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</si>
  <si>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</si>
  <si>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</si>
  <si>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</si>
  <si>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</si>
  <si>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</si>
  <si>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</si>
  <si>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</si>
  <si>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</si>
  <si>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</si>
  <si>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</si>
  <si>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</si>
  <si>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</si>
  <si>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</si>
  <si>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</si>
  <si>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</si>
  <si>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</si>
  <si>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</si>
  <si>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</si>
  <si>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</si>
  <si>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</si>
  <si>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</si>
  <si>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</si>
  <si>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</si>
  <si>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</si>
  <si>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</si>
  <si>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</si>
  <si>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</si>
  <si>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</si>
  <si>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</si>
  <si>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</si>
  <si>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</si>
  <si>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</si>
  <si>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</si>
  <si>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</si>
  <si>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</si>
  <si>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</si>
  <si>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</si>
  <si>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</si>
  <si>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</si>
  <si>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</si>
  <si>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</si>
  <si>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</si>
  <si>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</si>
  <si>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</si>
  <si>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</si>
  <si>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</si>
  <si>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</si>
  <si>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</si>
  <si>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</si>
  <si>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</si>
  <si>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</si>
  <si>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</si>
  <si>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</si>
  <si>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</si>
  <si>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</si>
  <si>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</si>
  <si>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</si>
  <si>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</si>
  <si>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</si>
  <si>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</si>
  <si>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</si>
  <si>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</si>
  <si>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</si>
  <si>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</si>
  <si>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</si>
  <si>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</si>
  <si>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</si>
  <si>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</si>
  <si>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</si>
  <si>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</si>
  <si>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</si>
  <si>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</si>
  <si>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</si>
  <si>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</si>
  <si>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</si>
  <si>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</si>
  <si>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</si>
  <si>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</si>
  <si>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</si>
  <si>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</si>
  <si>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</si>
  <si>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</si>
  <si>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</si>
  <si>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</si>
  <si>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</si>
  <si>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</si>
  <si>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</si>
  <si>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</si>
  <si>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</si>
  <si>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</si>
  <si>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</si>
  <si>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</si>
  <si>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</si>
  <si>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</si>
  <si>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</si>
  <si>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</si>
  <si>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</si>
  <si>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</si>
  <si>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</si>
  <si>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</si>
  <si>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</si>
  <si>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</si>
  <si>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</si>
  <si>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</si>
  <si>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</si>
  <si>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</si>
  <si>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</si>
  <si>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</si>
  <si>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</si>
  <si>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</si>
  <si>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</si>
  <si>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</si>
  <si>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</si>
  <si>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</si>
  <si>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</si>
  <si>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</si>
  <si>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</si>
  <si>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</si>
  <si>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</si>
  <si>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</si>
  <si>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</si>
  <si>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</si>
  <si>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</si>
  <si>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</si>
  <si>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</si>
  <si>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</si>
  <si>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</si>
  <si>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</si>
  <si>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</si>
  <si>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</si>
  <si>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</si>
  <si>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</si>
  <si>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</si>
  <si>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</si>
  <si>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</si>
  <si>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</si>
  <si>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</si>
  <si>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</si>
  <si>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</si>
  <si>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</si>
  <si>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</si>
  <si>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</si>
  <si>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</si>
  <si>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</si>
  <si>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</si>
  <si>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</si>
  <si>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</si>
  <si>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</si>
  <si>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</si>
  <si>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</si>
  <si>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</si>
  <si>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</si>
  <si>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</si>
  <si>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</si>
  <si>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</si>
  <si>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</si>
  <si>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</si>
  <si>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</si>
  <si>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</si>
  <si>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</si>
  <si>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</si>
  <si>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</si>
  <si>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</si>
  <si>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</si>
  <si>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</si>
  <si>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</si>
  <si>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</si>
  <si>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</si>
  <si>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</si>
  <si>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</si>
  <si>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</si>
  <si>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</si>
  <si>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</si>
  <si>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</si>
  <si>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</si>
  <si>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</si>
  <si>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</si>
  <si>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</si>
  <si>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</si>
  <si>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</si>
  <si>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</si>
  <si>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</si>
  <si>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</si>
  <si>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</si>
  <si>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</si>
  <si>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</si>
  <si>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</si>
  <si>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</si>
  <si>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</si>
  <si>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</si>
  <si>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</si>
  <si>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</si>
  <si>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</si>
  <si>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</si>
  <si>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</si>
  <si>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</si>
  <si>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</si>
  <si>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</si>
  <si>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</si>
  <si>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</si>
  <si>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</si>
  <si>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</si>
  <si>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</si>
  <si>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</si>
  <si>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</si>
  <si>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</si>
  <si>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</si>
  <si>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</si>
  <si>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</si>
  <si>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</si>
  <si>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</si>
  <si>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</si>
  <si>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</si>
  <si>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</si>
  <si>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</si>
  <si>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</si>
  <si>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</si>
  <si>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</si>
  <si>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</si>
  <si>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</si>
  <si>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</si>
  <si>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</si>
  <si>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</si>
  <si>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</si>
  <si>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</si>
  <si>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</si>
  <si>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</si>
  <si>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</si>
  <si>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</si>
  <si>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</si>
  <si>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</si>
  <si>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</si>
  <si>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</si>
  <si>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</si>
  <si>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</si>
  <si>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</si>
  <si>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</si>
  <si>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</si>
  <si>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</si>
  <si>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</si>
  <si>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</si>
  <si>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</si>
  <si>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</si>
  <si>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</si>
  <si>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</si>
  <si>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</si>
  <si>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</si>
  <si>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</si>
  <si>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</si>
  <si>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</si>
  <si>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</si>
  <si>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</si>
  <si>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</si>
  <si>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</si>
  <si>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</si>
  <si>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</si>
  <si>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</si>
  <si>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</si>
  <si>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</si>
  <si>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</si>
  <si>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</si>
  <si>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</si>
  <si>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</si>
  <si>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</si>
  <si>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</si>
  <si>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</si>
  <si>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</si>
  <si>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</si>
  <si>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</si>
  <si>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</si>
  <si>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</si>
  <si>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</si>
  <si>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</si>
  <si>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</si>
  <si>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</si>
  <si>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</si>
  <si>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</si>
  <si>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</si>
  <si>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</si>
  <si>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</si>
  <si>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</si>
  <si>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</si>
  <si>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</si>
  <si>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</si>
  <si>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</si>
  <si>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</si>
  <si>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</si>
  <si>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</si>
  <si>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</si>
  <si>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</si>
  <si>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</si>
  <si>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</si>
  <si>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</si>
  <si>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</si>
  <si>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</si>
  <si>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</si>
  <si>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</si>
  <si>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</si>
  <si>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</si>
  <si>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</si>
  <si>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</si>
  <si>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</si>
  <si>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</si>
  <si>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</si>
  <si>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</si>
  <si>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</si>
  <si>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</si>
  <si>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</si>
  <si>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</si>
  <si>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</si>
  <si>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</si>
  <si>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</si>
  <si>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</si>
  <si>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</si>
  <si>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</si>
  <si>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</si>
  <si>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</si>
  <si>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</si>
  <si>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</si>
  <si>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</si>
  <si>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</si>
  <si>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</si>
  <si>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</si>
  <si>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</si>
  <si>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</si>
  <si>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</si>
  <si>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</si>
  <si>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</si>
  <si>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</si>
  <si>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</si>
  <si>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</si>
  <si>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</si>
  <si>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</si>
  <si>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</si>
  <si>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</si>
  <si>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</si>
  <si>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</si>
  <si>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</si>
  <si>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</si>
  <si>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</si>
  <si>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</si>
  <si>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</si>
  <si>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</si>
  <si>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</si>
  <si>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</si>
  <si>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</si>
  <si>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</si>
  <si>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</si>
  <si>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</si>
  <si>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</si>
  <si>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</si>
  <si>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</si>
  <si>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</si>
  <si>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</si>
  <si>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</si>
  <si>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</si>
  <si>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</si>
  <si>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</si>
  <si>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</si>
  <si>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</si>
  <si>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</si>
  <si>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</si>
  <si>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</si>
  <si>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</si>
  <si>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</si>
  <si>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</si>
  <si>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</si>
  <si>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</si>
  <si>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</si>
  <si>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</si>
  <si>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</si>
  <si>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</si>
  <si>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</si>
  <si>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</si>
  <si>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</si>
  <si>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</si>
  <si>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</si>
  <si>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</si>
  <si>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</si>
  <si>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</si>
  <si>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</si>
  <si>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</si>
  <si>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</si>
  <si>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</si>
  <si>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</si>
  <si>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</si>
  <si>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</si>
  <si>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</si>
  <si>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</si>
  <si>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</si>
  <si>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</si>
  <si>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</si>
  <si>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</si>
  <si>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</si>
  <si>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</si>
  <si>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</si>
  <si>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</si>
  <si>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</si>
  <si>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</si>
  <si>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</si>
  <si>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</si>
  <si>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</si>
  <si>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</si>
  <si>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</si>
  <si>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</si>
  <si>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</si>
  <si>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</si>
  <si>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</si>
  <si>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</si>
  <si>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</si>
  <si>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</si>
  <si>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</si>
  <si>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</si>
  <si>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</si>
  <si>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</si>
  <si>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</si>
  <si>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</si>
  <si>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</si>
  <si>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</si>
  <si>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</si>
  <si>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</si>
  <si>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</si>
  <si>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</si>
  <si>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</si>
  <si>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</si>
  <si>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</si>
  <si>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</si>
  <si>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</si>
  <si>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</si>
  <si>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</si>
  <si>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</si>
  <si>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</si>
  <si>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</si>
  <si>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</si>
  <si>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</si>
  <si>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</si>
  <si>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</si>
  <si>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</si>
  <si>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</si>
  <si>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</si>
  <si>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</si>
  <si>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</si>
  <si>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</si>
  <si>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</si>
  <si>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</si>
  <si>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</si>
  <si>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</si>
  <si>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</si>
  <si>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</si>
  <si>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</si>
  <si>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</si>
  <si>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</si>
  <si>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</si>
  <si>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</si>
  <si>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</si>
  <si>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</si>
  <si>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</si>
  <si>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</si>
  <si>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</si>
  <si>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</si>
  <si>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</si>
  <si>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</si>
  <si>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</si>
  <si>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</si>
  <si>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</si>
  <si>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</si>
  <si>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</si>
  <si>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</si>
  <si>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</si>
  <si>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</si>
  <si>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</si>
  <si>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</si>
  <si>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</si>
  <si>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</si>
  <si>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</si>
  <si>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</si>
  <si>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</si>
  <si>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</si>
  <si>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</si>
  <si>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</si>
  <si>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</si>
  <si>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</si>
  <si>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</si>
  <si>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</si>
  <si>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</si>
  <si>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</si>
  <si>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</si>
  <si>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</si>
  <si>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</si>
  <si>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</si>
  <si>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</si>
  <si>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</si>
  <si>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</si>
  <si>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</si>
  <si>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</si>
  <si>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</si>
  <si>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</si>
  <si>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</si>
  <si>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</si>
  <si>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</si>
  <si>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</si>
  <si>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</si>
  <si>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</si>
  <si>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</si>
  <si>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</si>
  <si>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</si>
  <si>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</si>
  <si>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</si>
  <si>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</si>
  <si>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</si>
  <si>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</si>
  <si>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</si>
  <si>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</si>
  <si>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</si>
  <si>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</si>
  <si>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</si>
  <si>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</si>
  <si>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</si>
  <si>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</si>
  <si>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</si>
  <si>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</si>
  <si>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</si>
  <si>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</si>
  <si>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</si>
  <si>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</si>
  <si>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</si>
  <si>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</si>
  <si>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</si>
  <si>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</si>
  <si>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</si>
  <si>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</si>
  <si>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</si>
  <si>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</si>
  <si>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</si>
  <si>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</si>
  <si>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</si>
  <si>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</si>
  <si>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</si>
  <si>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</si>
  <si>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</si>
  <si>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</si>
  <si>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</si>
  <si>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</si>
  <si>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</si>
  <si>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</si>
  <si>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</si>
  <si>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</si>
  <si>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</si>
  <si>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</si>
  <si>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</si>
  <si>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</si>
  <si>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</si>
  <si>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</si>
  <si>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</si>
  <si>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</si>
  <si>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</si>
  <si>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</si>
  <si>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</si>
  <si>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</si>
  <si>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</si>
  <si>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</si>
  <si>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</si>
  <si>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</si>
  <si>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</si>
  <si>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</si>
  <si>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</si>
  <si>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</si>
  <si>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</si>
  <si>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</si>
  <si>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</si>
  <si>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</si>
  <si>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</si>
  <si>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</si>
  <si>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</si>
  <si>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</si>
  <si>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</si>
  <si>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</si>
  <si>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</si>
  <si>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</si>
  <si>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</si>
  <si>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</si>
  <si>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</si>
  <si>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</si>
  <si>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</si>
  <si>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</si>
  <si>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</si>
  <si>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</si>
  <si>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</si>
  <si>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</si>
  <si>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</si>
  <si>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</si>
  <si>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</si>
  <si>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</si>
  <si>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</si>
  <si>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</si>
  <si>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</si>
  <si>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</si>
  <si>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</si>
  <si>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</si>
  <si>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</si>
  <si>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</si>
  <si>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</si>
  <si>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</si>
  <si>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</si>
  <si>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</si>
  <si>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</si>
  <si>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</si>
  <si>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</si>
  <si>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</si>
  <si>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</si>
  <si>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</si>
  <si>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</si>
  <si>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</si>
  <si>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</si>
  <si>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</si>
  <si>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</si>
  <si>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</si>
  <si>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</si>
  <si>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</si>
  <si>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</si>
  <si>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</si>
  <si>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</si>
  <si>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</si>
  <si>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</si>
  <si>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</si>
  <si>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</si>
  <si>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</si>
  <si>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</si>
  <si>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</si>
  <si>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</si>
  <si>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</si>
  <si>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</si>
  <si>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</si>
  <si>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</si>
  <si>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</si>
  <si>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</si>
  <si>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</si>
  <si>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</si>
  <si>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</si>
  <si>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</si>
  <si>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</si>
  <si>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</si>
  <si>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</si>
  <si>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</si>
  <si>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</si>
  <si>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</si>
  <si>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</si>
  <si>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</si>
  <si>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</si>
  <si>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</si>
  <si>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</si>
  <si>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</si>
  <si>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</si>
  <si>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</si>
  <si>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</si>
  <si>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</si>
  <si>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</si>
  <si>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</si>
  <si>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</si>
  <si>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</si>
  <si>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</si>
  <si>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</si>
  <si>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</si>
  <si>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</si>
  <si>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</si>
  <si>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</si>
  <si>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</si>
  <si>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</si>
  <si>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</si>
  <si>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</si>
  <si>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</si>
  <si>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</si>
  <si>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</si>
  <si>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</si>
  <si>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</si>
  <si>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</si>
  <si>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</si>
  <si>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</si>
  <si>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</si>
  <si>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</si>
  <si>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</si>
  <si>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</si>
  <si>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</si>
  <si>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</si>
  <si>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</si>
  <si>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</si>
  <si>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</si>
  <si>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</si>
  <si>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</si>
  <si>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</si>
  <si>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</si>
  <si>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</si>
  <si>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</si>
  <si>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</si>
  <si>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</si>
  <si>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</si>
  <si>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</si>
  <si>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</si>
  <si>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</si>
  <si>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</si>
  <si>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</si>
  <si>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</si>
  <si>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</si>
  <si>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</si>
  <si>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</si>
  <si>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</si>
  <si>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</si>
  <si>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</si>
  <si>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</si>
  <si>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</si>
  <si>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</si>
  <si>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</si>
  <si>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</si>
  <si>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</si>
  <si>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</si>
  <si>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</si>
  <si>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</si>
  <si>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</si>
  <si>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</si>
  <si>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</si>
  <si>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</si>
  <si>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</si>
  <si>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</si>
  <si>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</si>
  <si>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</si>
  <si>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</si>
  <si>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</si>
  <si>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</si>
  <si>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</si>
  <si>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</si>
  <si>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</si>
  <si>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</si>
  <si>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</si>
  <si>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</si>
  <si>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</si>
  <si>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</si>
  <si>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</si>
  <si>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</si>
  <si>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</si>
  <si>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</si>
  <si>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</si>
  <si>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</si>
  <si>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</si>
  <si>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</si>
  <si>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</si>
  <si>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</si>
  <si>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</si>
  <si>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</si>
  <si>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</si>
  <si>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</si>
  <si>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</si>
  <si>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</si>
  <si>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</si>
  <si>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</si>
  <si>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</si>
  <si>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</si>
  <si>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</si>
  <si>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</si>
  <si>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</si>
  <si>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</si>
  <si>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</si>
  <si>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</si>
  <si>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</si>
  <si>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</si>
  <si>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</si>
  <si>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</si>
  <si>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</si>
  <si>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</si>
  <si>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</si>
  <si>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</si>
  <si>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</si>
  <si>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</si>
  <si>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</si>
  <si>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</si>
  <si>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</si>
  <si>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</si>
  <si>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</si>
  <si>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</si>
  <si>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</si>
  <si>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</si>
  <si>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</si>
  <si>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</si>
  <si>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</si>
  <si>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</si>
  <si>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</si>
  <si>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</si>
  <si>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</si>
  <si>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</si>
  <si>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</si>
  <si>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</si>
  <si>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</si>
  <si>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</si>
  <si>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</si>
  <si>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</si>
  <si>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</si>
  <si>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</si>
  <si>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</si>
  <si>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</si>
  <si>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</si>
  <si>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</si>
  <si>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</si>
  <si>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</si>
  <si>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</si>
  <si>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</si>
  <si>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</si>
  <si>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</si>
  <si>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</si>
  <si>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</si>
  <si>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</si>
  <si>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</si>
  <si>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</si>
  <si>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</si>
  <si>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</si>
  <si>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</si>
  <si>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</si>
  <si>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</si>
  <si>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</si>
  <si>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</si>
  <si>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</si>
  <si>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</si>
  <si>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</si>
  <si>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</si>
  <si>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</si>
  <si>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</si>
  <si>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</si>
  <si>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</si>
  <si>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</si>
  <si>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</si>
  <si>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</si>
  <si>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</si>
  <si>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</si>
  <si>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</si>
  <si>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</si>
  <si>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</si>
  <si>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</si>
  <si>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</si>
  <si>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</si>
  <si>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</si>
  <si>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</si>
  <si>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</si>
  <si>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</si>
  <si>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</si>
  <si>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</si>
  <si>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</si>
  <si>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</si>
  <si>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</si>
  <si>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</si>
  <si>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</si>
  <si>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</si>
  <si>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</si>
  <si>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</si>
  <si>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</si>
  <si>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</si>
  <si>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</si>
  <si>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</si>
  <si>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</si>
  <si>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</si>
  <si>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</si>
  <si>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</si>
  <si>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</si>
  <si>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</si>
  <si>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</si>
  <si>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</si>
  <si>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</si>
  <si>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</si>
  <si>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</si>
  <si>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</si>
  <si>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</si>
  <si>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</si>
  <si>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</si>
  <si>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</si>
  <si>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</si>
  <si>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</si>
  <si>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</si>
  <si>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</si>
  <si>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</si>
  <si>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</si>
  <si>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</si>
  <si>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</si>
  <si>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</si>
  <si>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</si>
  <si>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</si>
  <si>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</si>
  <si>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</si>
  <si>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</si>
  <si>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</si>
  <si>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</si>
  <si>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</si>
  <si>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</si>
  <si>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</si>
  <si>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</si>
  <si>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</si>
  <si>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</si>
  <si>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</si>
  <si>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</si>
  <si>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</si>
  <si>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</si>
  <si>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</si>
  <si>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</si>
  <si>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</si>
  <si>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</si>
  <si>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</si>
  <si>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</si>
  <si>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</si>
  <si>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</si>
  <si>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</si>
  <si>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</si>
  <si>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</si>
  <si>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</si>
  <si>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</si>
  <si>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</si>
  <si>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</si>
  <si>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</si>
  <si>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</si>
  <si>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</si>
  <si>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</si>
  <si>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</si>
  <si>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</si>
  <si>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</si>
  <si>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</si>
  <si>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</si>
  <si>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</si>
  <si>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</si>
  <si>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</si>
  <si>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</si>
  <si>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</si>
  <si>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</si>
  <si>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</si>
  <si>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</si>
  <si>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</si>
  <si>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</si>
  <si>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</si>
  <si>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</si>
  <si>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</si>
  <si>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</si>
  <si>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</si>
  <si>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</si>
  <si>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</si>
  <si>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</si>
  <si>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</si>
  <si>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</si>
  <si>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</si>
  <si>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</si>
  <si>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</si>
  <si>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</si>
  <si>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</si>
  <si>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</si>
  <si>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</si>
  <si>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</si>
  <si>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</si>
  <si>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</si>
  <si>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</si>
  <si>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</si>
  <si>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</si>
  <si>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</si>
  <si>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</si>
  <si>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</si>
  <si>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</si>
  <si>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</si>
  <si>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</si>
  <si>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</si>
  <si>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</si>
  <si>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</si>
  <si>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</si>
  <si>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</si>
  <si>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</si>
  <si>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</si>
  <si>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</si>
  <si>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</si>
  <si>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</si>
  <si>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</si>
  <si>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</si>
  <si>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</si>
  <si>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</si>
  <si>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</si>
  <si>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</si>
  <si>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</si>
  <si>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</si>
  <si>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</si>
  <si>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</si>
  <si>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</si>
  <si>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</si>
  <si>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</si>
  <si>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</si>
  <si>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</si>
  <si>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</si>
  <si>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</si>
  <si>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</si>
  <si>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</si>
  <si>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</si>
  <si>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</si>
  <si>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</si>
  <si>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</si>
  <si>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</si>
  <si>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</si>
  <si>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</si>
  <si>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</si>
  <si>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</si>
  <si>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</si>
  <si>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</si>
  <si>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</si>
  <si>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</si>
  <si>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</si>
  <si>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</si>
  <si>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</si>
  <si>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</si>
  <si>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</si>
  <si>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</si>
  <si>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</si>
  <si>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</si>
  <si>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</si>
  <si>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</si>
  <si>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</si>
  <si>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</si>
  <si>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</si>
  <si>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</si>
  <si>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</si>
  <si>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</si>
  <si>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</si>
  <si>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</si>
  <si>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</si>
  <si>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</si>
  <si>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</si>
  <si>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</si>
  <si>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</si>
  <si>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</si>
  <si>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</si>
  <si>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</si>
  <si>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</si>
  <si>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</si>
  <si>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</si>
  <si>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</si>
  <si>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</si>
  <si>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</si>
  <si>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</si>
  <si>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</si>
  <si>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</si>
  <si>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</si>
  <si>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</si>
  <si>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</si>
  <si>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</si>
  <si>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</si>
  <si>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</si>
  <si>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</si>
  <si>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</si>
  <si>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</si>
  <si>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</si>
  <si>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</si>
  <si>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</si>
  <si>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</si>
  <si>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</si>
  <si>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</si>
  <si>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</si>
  <si>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</si>
  <si>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</si>
  <si>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</si>
  <si>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</si>
  <si>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</si>
  <si>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</si>
  <si>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</si>
  <si>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</si>
  <si>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</si>
  <si>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</si>
  <si>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</si>
  <si>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</si>
  <si>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</si>
  <si>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</si>
  <si>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</si>
  <si>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</si>
  <si>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</si>
  <si>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</si>
  <si>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</si>
  <si>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</si>
  <si>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</si>
  <si>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</si>
  <si>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</si>
  <si>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</si>
  <si>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</si>
  <si>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</si>
  <si>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</si>
  <si>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</si>
  <si>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</si>
  <si>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</si>
  <si>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</si>
  <si>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</si>
  <si>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</si>
  <si>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</si>
  <si>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</si>
  <si>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</si>
  <si>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</si>
  <si>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</si>
  <si>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</si>
  <si>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</si>
  <si>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</si>
  <si>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</si>
  <si>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</si>
  <si>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</si>
  <si>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</si>
  <si>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</si>
  <si>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</si>
  <si>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</si>
  <si>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</si>
  <si>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</si>
  <si>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</si>
  <si>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</si>
  <si>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</si>
  <si>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</si>
  <si>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</si>
  <si>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</si>
  <si>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</si>
  <si>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</si>
  <si>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</si>
  <si>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</si>
  <si>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</si>
  <si>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</si>
  <si>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</si>
  <si>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</si>
  <si>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</si>
  <si>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</si>
  <si>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</si>
  <si>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</si>
  <si>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</si>
  <si>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</si>
  <si>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</si>
  <si>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</si>
  <si>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</si>
  <si>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</si>
  <si>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</si>
  <si>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</si>
  <si>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</si>
  <si>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</si>
  <si>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</si>
  <si>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</si>
  <si>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</si>
  <si>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</si>
  <si>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</si>
  <si>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</si>
  <si>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</si>
  <si>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</si>
  <si>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</si>
  <si>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</si>
  <si>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</si>
  <si>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</si>
  <si>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</si>
  <si>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</si>
  <si>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</si>
  <si>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</si>
  <si>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</si>
  <si>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</si>
  <si>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</si>
  <si>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</si>
  <si>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</si>
  <si>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</si>
  <si>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</si>
  <si>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</si>
  <si>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</si>
  <si>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</si>
  <si>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</si>
  <si>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</si>
  <si>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</si>
  <si>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</si>
  <si>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</si>
  <si>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</si>
  <si>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</si>
  <si>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</si>
  <si>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</si>
  <si>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</si>
  <si>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</si>
  <si>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</si>
  <si>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</si>
  <si>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</si>
  <si>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</si>
  <si>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</si>
  <si>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</si>
  <si>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</si>
  <si>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</si>
  <si>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</si>
  <si>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</si>
  <si>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</si>
  <si>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</si>
  <si>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</si>
  <si>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</si>
  <si>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</si>
  <si>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</si>
  <si>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</si>
  <si>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</si>
  <si>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</si>
  <si>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</si>
  <si>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</si>
  <si>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</si>
  <si>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</si>
  <si>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</si>
  <si>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</si>
  <si>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</si>
  <si>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</si>
  <si>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</si>
  <si>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</si>
  <si>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</si>
  <si>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</si>
  <si>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</si>
  <si>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</si>
  <si>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</si>
  <si>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</si>
  <si>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</si>
  <si>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</si>
  <si>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</si>
  <si>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</si>
  <si>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</si>
  <si>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</si>
  <si>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</si>
  <si>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</si>
  <si>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</si>
  <si>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</si>
  <si>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</si>
  <si>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</si>
  <si>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</si>
  <si>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</si>
  <si>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</si>
  <si>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</si>
  <si>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</si>
  <si>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</si>
  <si>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</si>
  <si>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</si>
  <si>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</si>
  <si>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</si>
  <si>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</si>
  <si>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</si>
  <si>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</si>
  <si>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</si>
  <si>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</si>
  <si>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</si>
  <si>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</si>
  <si>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</si>
  <si>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</si>
  <si>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</si>
  <si>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</si>
  <si>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</si>
  <si>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</si>
  <si>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</si>
  <si>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</si>
  <si>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</si>
  <si>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</si>
  <si>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</si>
  <si>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</si>
  <si>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</si>
  <si>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</si>
  <si>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</si>
  <si>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</si>
  <si>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</si>
  <si>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</si>
  <si>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</si>
  <si>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</si>
  <si>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</si>
  <si>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</si>
  <si>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</si>
  <si>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</si>
  <si>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</si>
  <si>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</si>
  <si>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</si>
  <si>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</si>
  <si>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</si>
  <si>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</si>
  <si>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</si>
  <si>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</si>
  <si>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</si>
  <si>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</si>
  <si>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</si>
  <si>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</si>
  <si>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</si>
  <si>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</si>
  <si>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</si>
  <si>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</si>
  <si>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</si>
  <si>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</si>
  <si>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</si>
  <si>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</si>
  <si>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</si>
  <si>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</si>
  <si>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</si>
  <si>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</si>
  <si>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</si>
  <si>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</si>
  <si>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</si>
  <si>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</si>
  <si>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</si>
  <si>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</si>
  <si>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</si>
  <si>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</si>
  <si>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</si>
  <si>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</si>
  <si>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</si>
  <si>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</si>
  <si>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</si>
  <si>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</si>
  <si>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</si>
  <si>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</si>
  <si>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</si>
  <si>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</si>
  <si>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</si>
  <si>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</si>
  <si>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</si>
  <si>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</si>
  <si>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</si>
  <si>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</si>
  <si>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</si>
  <si>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</si>
  <si>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</si>
  <si>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</si>
  <si>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</si>
  <si>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</si>
  <si>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</si>
  <si>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</si>
  <si>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</si>
  <si>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</si>
  <si>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</si>
  <si>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</si>
  <si>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</si>
  <si>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</si>
  <si>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</si>
  <si>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</si>
  <si>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</si>
  <si>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</si>
  <si>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</si>
  <si>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</si>
  <si>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</si>
  <si>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</si>
  <si>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</si>
  <si>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</si>
  <si>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</si>
  <si>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</si>
  <si>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</si>
  <si>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</si>
  <si>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</si>
  <si>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</si>
  <si>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</si>
  <si>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</si>
  <si>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</si>
  <si>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</si>
  <si>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</si>
  <si>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</si>
  <si>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</si>
  <si>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</si>
  <si>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</si>
  <si>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</si>
  <si>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</si>
  <si>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</si>
  <si>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</si>
  <si>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</si>
  <si>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</si>
  <si>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</si>
  <si>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</si>
  <si>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</si>
  <si>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</si>
  <si>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</si>
  <si>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</si>
  <si>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</si>
  <si>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</si>
  <si>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</si>
  <si>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</si>
  <si>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</si>
  <si>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</si>
  <si>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</si>
  <si>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</si>
  <si>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</si>
  <si>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</si>
  <si>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</si>
  <si>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</si>
  <si>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</si>
  <si>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</si>
  <si>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</si>
  <si>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</si>
  <si>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</si>
  <si>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</si>
  <si>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</si>
  <si>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</si>
  <si>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</si>
  <si>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</si>
  <si>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</si>
  <si>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</si>
  <si>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</si>
  <si>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</si>
  <si>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</si>
  <si>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</si>
  <si>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</si>
  <si>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</si>
  <si>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</si>
  <si>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</si>
  <si>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</si>
  <si>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</si>
  <si>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</si>
  <si>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</si>
  <si>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</si>
  <si>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</si>
  <si>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</si>
  <si>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</si>
  <si>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</si>
  <si>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</si>
  <si>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</si>
  <si>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</si>
  <si>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</si>
  <si>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</si>
  <si>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</si>
  <si>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</si>
  <si>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</si>
  <si>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</si>
  <si>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</si>
  <si>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</si>
  <si>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</si>
  <si>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</si>
  <si>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</si>
  <si>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</si>
  <si>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</si>
  <si>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</si>
  <si>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</si>
  <si>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</si>
  <si>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</si>
  <si>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</si>
  <si>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</si>
  <si>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</si>
  <si>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</si>
  <si>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</si>
  <si>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</si>
  <si>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</si>
  <si>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</si>
  <si>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</si>
  <si>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</si>
  <si>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</si>
  <si>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</si>
  <si>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</si>
  <si>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</si>
  <si>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</si>
  <si>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</si>
  <si>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</si>
  <si>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</si>
  <si>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</si>
  <si>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</si>
  <si>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</si>
  <si>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</si>
  <si>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</si>
  <si>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</si>
  <si>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</si>
  <si>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</si>
  <si>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</si>
  <si>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</si>
  <si>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</si>
  <si>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</si>
  <si>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</si>
  <si>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</si>
  <si>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</si>
  <si>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</si>
  <si>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</si>
  <si>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</si>
  <si>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</si>
  <si>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</si>
  <si>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</si>
  <si>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</si>
  <si>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</si>
  <si>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</si>
  <si>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</si>
  <si>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</si>
  <si>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</si>
  <si>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</si>
  <si>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</si>
  <si>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</si>
  <si>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</si>
  <si>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</si>
  <si>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</si>
  <si>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</si>
  <si>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</si>
  <si>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</si>
  <si>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</si>
  <si>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</si>
  <si>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</si>
  <si>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</si>
  <si>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</si>
  <si>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</si>
  <si>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</si>
  <si>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</si>
  <si>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</si>
  <si>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</si>
  <si>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</si>
  <si>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</si>
  <si>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</si>
  <si>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</si>
  <si>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</si>
  <si>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</si>
  <si>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</si>
  <si>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</si>
  <si>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</si>
  <si>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</si>
  <si>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</si>
  <si>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</si>
  <si>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</si>
  <si>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</si>
  <si>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</si>
  <si>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</si>
  <si>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</si>
  <si>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</si>
  <si>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</si>
  <si>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</si>
  <si>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</si>
  <si>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</si>
  <si>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</si>
  <si>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</si>
  <si>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</si>
  <si>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</si>
  <si>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</si>
  <si>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</si>
  <si>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</si>
  <si>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</si>
  <si>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</si>
  <si>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</si>
  <si>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</si>
  <si>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</si>
  <si>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</si>
  <si>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</si>
  <si>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</si>
  <si>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</si>
  <si>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</si>
  <si>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</si>
  <si>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</si>
  <si>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</si>
  <si>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</si>
  <si>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</si>
  <si>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</si>
  <si>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</si>
  <si>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</si>
  <si>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</si>
  <si>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</si>
  <si>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</si>
  <si>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</si>
  <si>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</si>
  <si>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</si>
  <si>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</si>
  <si>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</si>
  <si>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</si>
  <si>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</si>
  <si>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</si>
  <si>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</si>
  <si>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</si>
  <si>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</si>
  <si>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</si>
  <si>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</si>
  <si>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</si>
  <si>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</si>
  <si>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</si>
  <si>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</si>
  <si>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</si>
  <si>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</si>
  <si>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</si>
  <si>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</si>
  <si>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</si>
  <si>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</si>
  <si>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</si>
  <si>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</si>
  <si>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</si>
  <si>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</si>
  <si>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</si>
  <si>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</si>
  <si>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</si>
  <si>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</si>
  <si>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</si>
  <si>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</si>
  <si>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</si>
  <si>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</si>
  <si>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</si>
  <si>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</si>
  <si>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</si>
  <si>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</si>
  <si>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</si>
  <si>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</si>
  <si>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</si>
  <si>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</si>
  <si>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</si>
  <si>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</si>
  <si>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</si>
  <si>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</si>
  <si>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</si>
  <si>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</si>
  <si>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</si>
  <si>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</si>
  <si>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</si>
  <si>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</si>
  <si>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</si>
  <si>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</si>
  <si>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</si>
  <si>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</si>
  <si>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</si>
  <si>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</si>
  <si>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</si>
  <si>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</si>
  <si>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</si>
  <si>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</si>
  <si>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</si>
  <si>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</si>
  <si>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</si>
  <si>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</si>
  <si>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</si>
  <si>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</si>
  <si>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</si>
  <si>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</si>
  <si>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</si>
  <si>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</si>
  <si>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</si>
  <si>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</si>
  <si>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</si>
  <si>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</si>
  <si>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</si>
  <si>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</si>
  <si>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</si>
  <si>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</si>
  <si>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</si>
  <si>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</si>
  <si>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</si>
  <si>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</si>
  <si>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</si>
  <si>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</si>
  <si>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</si>
  <si>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</si>
  <si>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</si>
  <si>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</si>
  <si>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</si>
  <si>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</si>
  <si>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</si>
  <si>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</si>
  <si>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</si>
  <si>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</si>
  <si>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</si>
  <si>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</si>
  <si>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</si>
  <si>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</si>
  <si>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</si>
  <si>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</si>
  <si>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</si>
  <si>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</si>
  <si>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</si>
  <si>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</si>
  <si>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</si>
  <si>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</si>
  <si>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</si>
  <si>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</si>
  <si>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</si>
  <si>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</si>
  <si>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</si>
  <si>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</si>
  <si>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</si>
  <si>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</si>
  <si>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</si>
  <si>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</si>
  <si>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</si>
  <si>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</si>
  <si>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</si>
  <si>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</si>
  <si>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</si>
  <si>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</si>
  <si>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</si>
  <si>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</si>
  <si>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</si>
  <si>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</si>
  <si>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</si>
  <si>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</si>
  <si>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</si>
  <si>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</si>
  <si>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</si>
  <si>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</si>
  <si>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</si>
  <si>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</si>
  <si>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</si>
  <si>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</si>
  <si>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</si>
  <si>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</si>
  <si>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</si>
  <si>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</si>
  <si>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</si>
  <si>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</si>
  <si>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</si>
  <si>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</si>
  <si>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</si>
  <si>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</si>
  <si>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</si>
  <si>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</si>
  <si>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</si>
  <si>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</si>
  <si>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</si>
  <si>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</si>
  <si>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</si>
  <si>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</si>
  <si>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</si>
  <si>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</si>
  <si>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</si>
  <si>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</si>
  <si>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</si>
  <si>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</si>
  <si>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</si>
  <si>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</si>
  <si>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</si>
  <si>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</si>
  <si>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</si>
  <si>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</si>
  <si>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</si>
  <si>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</si>
  <si>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</si>
  <si>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</si>
  <si>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</si>
  <si>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</si>
  <si>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</si>
  <si>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</si>
  <si>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</si>
  <si>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</si>
  <si>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</si>
  <si>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</si>
  <si>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</si>
  <si>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</si>
  <si>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</si>
  <si>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</si>
  <si>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</si>
  <si>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</si>
  <si>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</si>
  <si>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</si>
  <si>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</si>
  <si>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</si>
  <si>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</si>
  <si>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</si>
  <si>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</si>
  <si>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</si>
  <si>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</si>
  <si>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</si>
  <si>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</si>
  <si>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</si>
  <si>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</si>
  <si>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</si>
  <si>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</si>
  <si>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</si>
  <si>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</si>
  <si>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</si>
  <si>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</si>
  <si>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</si>
  <si>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</si>
  <si>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</si>
  <si>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</si>
  <si>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</si>
  <si>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</si>
  <si>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</si>
  <si>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</si>
  <si>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</si>
  <si>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</si>
  <si>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</si>
  <si>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</si>
  <si>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</si>
  <si>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</si>
  <si>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</si>
  <si>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</si>
  <si>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</si>
  <si>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</si>
  <si>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</si>
  <si>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</si>
  <si>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</si>
  <si>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</si>
  <si>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</si>
  <si>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</si>
  <si>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</si>
  <si>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</si>
  <si>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</si>
  <si>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</si>
  <si>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</si>
  <si>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</si>
  <si>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</si>
  <si>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</si>
  <si>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</si>
  <si>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</si>
  <si>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</si>
  <si>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</si>
  <si>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</si>
  <si>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</si>
  <si>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</si>
  <si>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</si>
  <si>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</si>
  <si>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</si>
  <si>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</si>
  <si>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</si>
  <si>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</si>
  <si>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</si>
  <si>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</si>
  <si>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</si>
  <si>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</si>
  <si>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</si>
  <si>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</si>
  <si>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</si>
  <si>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</si>
  <si>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</si>
  <si>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</si>
  <si>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</si>
  <si>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</si>
  <si>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</si>
  <si>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</si>
  <si>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</si>
  <si>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</si>
  <si>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</si>
  <si>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</si>
  <si>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</si>
  <si>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</si>
  <si>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</si>
  <si>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</si>
  <si>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</si>
  <si>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</si>
  <si>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</si>
  <si>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</si>
  <si>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</si>
  <si>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</si>
  <si>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</si>
  <si>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</si>
  <si>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</si>
  <si>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</si>
  <si>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</si>
  <si>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</si>
  <si>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</si>
  <si>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</si>
  <si>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</si>
  <si>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</si>
  <si>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</si>
  <si>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</si>
  <si>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</si>
  <si>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</si>
  <si>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</si>
  <si>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</si>
  <si>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</si>
  <si>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</si>
  <si>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</si>
  <si>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</si>
  <si>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</si>
  <si>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</si>
  <si>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</si>
  <si>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</si>
  <si>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</si>
  <si>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</si>
  <si>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</si>
  <si>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</si>
  <si>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</si>
  <si>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</si>
  <si>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</si>
  <si>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</si>
  <si>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</si>
  <si>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</si>
  <si>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</si>
  <si>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</si>
  <si>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</si>
  <si>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</si>
  <si>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</si>
  <si>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</si>
  <si>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</si>
  <si>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</si>
  <si>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</si>
  <si>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</si>
  <si>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</si>
  <si>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</si>
  <si>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</si>
  <si>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</si>
  <si>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</si>
  <si>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</si>
  <si>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</si>
  <si>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</si>
  <si>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</si>
  <si>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</si>
  <si>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</si>
  <si>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</si>
  <si>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</si>
  <si>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</si>
  <si>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</si>
  <si>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</si>
  <si>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</si>
  <si>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</si>
  <si>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</si>
  <si>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</si>
  <si>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</si>
  <si>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</si>
  <si>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</si>
  <si>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</si>
  <si>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</si>
  <si>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</si>
  <si>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</si>
  <si>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</si>
  <si>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</si>
  <si>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</si>
  <si>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</si>
  <si>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</si>
  <si>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</si>
  <si>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</si>
  <si>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</si>
  <si>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</si>
  <si>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</si>
  <si>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</si>
  <si>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</si>
  <si>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</si>
  <si>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</si>
  <si>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</si>
  <si>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</si>
  <si>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</si>
  <si>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</si>
  <si>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</si>
  <si>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</si>
  <si>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</si>
  <si>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</si>
  <si>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</si>
  <si>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</si>
  <si>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</si>
  <si>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</si>
  <si>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</si>
  <si>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</si>
  <si>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</si>
  <si>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</si>
  <si>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</si>
  <si>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</si>
  <si>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</si>
  <si>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</si>
  <si>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</si>
  <si>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</si>
  <si>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</si>
  <si>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</si>
  <si>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</si>
  <si>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</si>
  <si>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</si>
  <si>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</si>
  <si>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</si>
  <si>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</si>
  <si>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</si>
  <si>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</si>
  <si>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</si>
  <si>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</si>
  <si>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</si>
  <si>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</si>
  <si>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</si>
  <si>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</si>
  <si>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</si>
  <si>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</si>
  <si>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</si>
  <si>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</si>
  <si>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</si>
  <si>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</si>
  <si>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</si>
  <si>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</si>
  <si>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</si>
  <si>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</si>
  <si>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</si>
  <si>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</si>
  <si>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</si>
  <si>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</si>
  <si>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</si>
  <si>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</si>
  <si>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</si>
  <si>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</si>
  <si>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</si>
  <si>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</si>
  <si>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</si>
  <si>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</si>
  <si>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</si>
  <si>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</si>
  <si>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</si>
  <si>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</si>
  <si>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</si>
  <si>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</si>
  <si>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</si>
  <si>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</si>
  <si>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</si>
  <si>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</si>
  <si>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</si>
  <si>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</si>
  <si>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</si>
  <si>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</si>
  <si>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</si>
  <si>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</si>
  <si>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</si>
  <si>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</si>
  <si>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</si>
  <si>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</si>
  <si>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</si>
  <si>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</si>
  <si>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</si>
  <si>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</si>
  <si>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</si>
  <si>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</si>
  <si>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</si>
  <si>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</si>
  <si>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</si>
  <si>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</si>
  <si>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</si>
  <si>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</si>
  <si>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</si>
  <si>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</si>
  <si>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</si>
  <si>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</si>
  <si>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</si>
  <si>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</si>
  <si>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</si>
  <si>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</si>
  <si>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</si>
  <si>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</si>
  <si>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</si>
  <si>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</si>
  <si>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</si>
  <si>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</si>
  <si>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</si>
  <si>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</si>
  <si>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</si>
  <si>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</si>
  <si>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</si>
  <si>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</si>
  <si>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</si>
  <si>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</si>
  <si>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</si>
  <si>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</si>
  <si>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</si>
  <si>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</si>
  <si>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</si>
  <si>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</si>
  <si>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</si>
  <si>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</si>
  <si>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</si>
  <si>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</si>
  <si>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</si>
  <si>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</si>
  <si>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</si>
  <si>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</si>
  <si>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</si>
  <si>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</si>
  <si>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</si>
  <si>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</si>
  <si>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</si>
  <si>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</si>
  <si>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</si>
  <si>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</si>
  <si>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</si>
  <si>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</si>
  <si>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</si>
  <si>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</si>
  <si>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</si>
  <si>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</si>
  <si>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</si>
  <si>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</si>
  <si>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</si>
  <si>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</si>
  <si>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</si>
  <si>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</si>
  <si>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</si>
  <si>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</si>
  <si>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</si>
  <si>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</si>
  <si>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</si>
  <si>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</si>
  <si>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</si>
  <si>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</si>
  <si>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</si>
  <si>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</si>
  <si>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</si>
  <si>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</si>
  <si>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</si>
  <si>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</si>
  <si>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</si>
  <si>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</si>
  <si>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</si>
  <si>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</si>
  <si>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</si>
  <si>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</si>
  <si>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</si>
  <si>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</si>
  <si>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</si>
  <si>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</si>
  <si>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</si>
  <si>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</si>
  <si>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</si>
  <si>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</si>
  <si>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</si>
  <si>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</si>
  <si>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</si>
  <si>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</si>
  <si>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</si>
  <si>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</si>
  <si>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</si>
  <si>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</si>
  <si>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</si>
  <si>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</si>
  <si>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</si>
  <si>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</si>
  <si>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</si>
  <si>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</si>
  <si>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</si>
  <si>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</si>
  <si>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</si>
  <si>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</si>
  <si>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</si>
  <si>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</si>
  <si>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</si>
  <si>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</si>
  <si>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</si>
  <si>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</si>
  <si>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</si>
  <si>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</si>
  <si>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</si>
  <si>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</si>
  <si>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</si>
  <si>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</si>
  <si>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</si>
  <si>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</si>
  <si>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</si>
  <si>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</si>
  <si>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</si>
  <si>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</si>
  <si>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</si>
  <si>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</si>
  <si>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</si>
  <si>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</si>
  <si>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</si>
  <si>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</si>
  <si>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</si>
  <si>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</si>
  <si>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</si>
  <si>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</si>
  <si>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</si>
  <si>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</si>
  <si>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</si>
  <si>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</si>
  <si>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</si>
  <si>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</si>
  <si>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</si>
  <si>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</si>
  <si>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</si>
  <si>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</si>
  <si>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</si>
  <si>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</si>
  <si>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</si>
  <si>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</si>
  <si>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</si>
  <si>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</si>
  <si>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</si>
  <si>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</si>
  <si>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</si>
  <si>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</si>
  <si>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</si>
  <si>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</si>
  <si>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</si>
  <si>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</si>
  <si>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</si>
  <si>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</si>
  <si>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</si>
  <si>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</si>
  <si>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</si>
  <si>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</si>
  <si>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</si>
  <si>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</si>
  <si>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</si>
  <si>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</si>
  <si>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</si>
  <si>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</si>
  <si>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</si>
  <si>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</si>
  <si>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</si>
  <si>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</si>
  <si>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</si>
  <si>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</si>
  <si>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</si>
  <si>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</si>
  <si>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</si>
  <si>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</si>
  <si>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</si>
  <si>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</si>
  <si>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</si>
  <si>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</si>
  <si>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</si>
  <si>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</si>
  <si>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</si>
  <si>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</si>
  <si>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</si>
  <si>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</si>
  <si>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</si>
  <si>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</si>
  <si>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</si>
  <si>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</si>
  <si>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</si>
  <si>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</si>
  <si>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</si>
  <si>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</si>
  <si>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</si>
  <si>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</si>
  <si>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</si>
  <si>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</si>
  <si>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</si>
  <si>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</si>
  <si>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</si>
  <si>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</si>
  <si>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</si>
  <si>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</si>
  <si>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</si>
  <si>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</si>
  <si>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</si>
  <si>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</si>
  <si>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</si>
  <si>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</si>
  <si>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</si>
  <si>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</si>
  <si>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</si>
  <si>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</si>
  <si>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</si>
  <si>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</si>
  <si>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</si>
  <si>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</si>
  <si>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</si>
  <si>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</si>
  <si>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</si>
  <si>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</si>
  <si>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</si>
  <si>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</si>
  <si>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</si>
  <si>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</si>
  <si>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</si>
  <si>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</si>
  <si>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</si>
  <si>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</si>
  <si>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</si>
  <si>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</si>
  <si>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</si>
  <si>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</si>
  <si>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</si>
  <si>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</si>
  <si>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</si>
  <si>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</si>
  <si>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</si>
  <si>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</si>
  <si>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</si>
  <si>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</si>
  <si>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</si>
  <si>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</si>
  <si>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</si>
  <si>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</si>
  <si>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</si>
  <si>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</si>
  <si>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</si>
  <si>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</si>
  <si>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</si>
  <si>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</si>
  <si>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</si>
  <si>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</si>
  <si>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</si>
  <si>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</si>
  <si>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</si>
  <si>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</si>
  <si>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</si>
  <si>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</si>
  <si>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</si>
  <si>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</si>
  <si>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</si>
  <si>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</si>
  <si>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</si>
  <si>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</si>
  <si>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</si>
  <si>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</si>
  <si>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</si>
  <si>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</si>
  <si>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</si>
  <si>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</si>
  <si>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</si>
  <si>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</si>
  <si>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</si>
  <si>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</si>
  <si>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</si>
  <si>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</si>
  <si>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</si>
  <si>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</si>
  <si>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</si>
  <si>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</si>
  <si>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</si>
  <si>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</si>
  <si>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</si>
  <si>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</si>
  <si>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</si>
  <si>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</si>
  <si>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</si>
  <si>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</si>
  <si>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</si>
  <si>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</si>
  <si>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</si>
  <si>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</si>
  <si>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</si>
  <si>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</si>
  <si>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</si>
  <si>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</si>
  <si>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</si>
  <si>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</si>
  <si>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</si>
  <si>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</si>
  <si>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</si>
  <si>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</si>
  <si>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</si>
  <si>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</si>
  <si>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</si>
  <si>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</si>
  <si>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</si>
  <si>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</si>
  <si>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</si>
  <si>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</si>
  <si>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</si>
  <si>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</si>
  <si>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</si>
  <si>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</si>
  <si>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</si>
  <si>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</si>
  <si>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</si>
  <si>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</si>
  <si>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</si>
  <si>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</si>
  <si>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</si>
  <si>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</si>
  <si>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</si>
  <si>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</si>
  <si>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</si>
  <si>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</si>
  <si>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</si>
  <si>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</si>
  <si>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</si>
  <si>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</si>
  <si>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</si>
  <si>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</si>
  <si>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</si>
  <si>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</si>
  <si>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</si>
  <si>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</si>
  <si>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</si>
  <si>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</si>
  <si>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</si>
  <si>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</si>
  <si>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</si>
  <si>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</si>
  <si>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</si>
  <si>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</si>
  <si>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</si>
  <si>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</si>
  <si>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</si>
  <si>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</si>
  <si>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</si>
  <si>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</si>
  <si>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</si>
  <si>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</si>
  <si>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</si>
  <si>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</si>
  <si>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</si>
  <si>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</si>
  <si>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</si>
  <si>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</si>
  <si>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</si>
  <si>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</si>
  <si>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</si>
  <si>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</si>
  <si>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</si>
  <si>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</si>
  <si>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</si>
  <si>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</si>
  <si>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</si>
  <si>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</si>
  <si>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</si>
  <si>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</si>
  <si>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</si>
  <si>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</si>
  <si>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</si>
  <si>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</si>
  <si>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</si>
  <si>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</si>
  <si>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</si>
  <si>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</si>
  <si>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</si>
  <si>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</si>
  <si>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</si>
  <si>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</si>
  <si>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</si>
  <si>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</si>
  <si>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</si>
  <si>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</si>
  <si>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</si>
  <si>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</si>
  <si>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</si>
  <si>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</si>
  <si>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</si>
  <si>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</si>
  <si>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</si>
  <si>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</si>
  <si>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</si>
  <si>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</si>
  <si>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</si>
  <si>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</si>
  <si>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</si>
  <si>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</si>
  <si>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</si>
  <si>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</si>
  <si>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</si>
  <si>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</si>
  <si>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</si>
  <si>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</si>
  <si>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</si>
  <si>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</si>
  <si>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</si>
  <si>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</si>
  <si>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</si>
  <si>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</si>
  <si>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</si>
  <si>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</si>
  <si>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</si>
  <si>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</si>
  <si>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</si>
  <si>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</si>
  <si>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</si>
  <si>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</si>
  <si>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</si>
  <si>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</si>
  <si>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</si>
  <si>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</si>
  <si>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</si>
  <si>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</si>
  <si>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</si>
  <si>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</si>
  <si>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</si>
  <si>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</si>
  <si>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</si>
  <si>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</si>
  <si>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</si>
  <si>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</si>
  <si>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</si>
  <si>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</si>
  <si>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</si>
  <si>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</si>
  <si>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</si>
  <si>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</si>
  <si>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</si>
  <si>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</si>
  <si>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</si>
  <si>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</si>
  <si>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</si>
  <si>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</si>
  <si>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</si>
  <si>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</si>
  <si>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</si>
  <si>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</si>
  <si>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</si>
  <si>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</si>
  <si>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</si>
  <si>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</si>
  <si>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</si>
  <si>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</si>
  <si>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</si>
  <si>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</si>
  <si>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</si>
  <si>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</si>
  <si>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</si>
  <si>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</si>
  <si>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</si>
  <si>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</si>
  <si>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</si>
  <si>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</si>
  <si>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</si>
  <si>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</si>
  <si>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</si>
  <si>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</si>
  <si>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</si>
  <si>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</si>
  <si>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</si>
  <si>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</si>
  <si>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</si>
  <si>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</si>
  <si>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</si>
  <si>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</si>
  <si>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</si>
  <si>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</si>
  <si>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</si>
  <si>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</si>
  <si>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</si>
  <si>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</si>
  <si>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</si>
  <si>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</si>
  <si>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</si>
  <si>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</si>
  <si>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</si>
  <si>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</si>
  <si>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</si>
  <si>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</si>
  <si>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</si>
  <si>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</si>
  <si>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</si>
  <si>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</si>
  <si>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</si>
  <si>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</si>
  <si>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</si>
  <si>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</si>
  <si>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</si>
  <si>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</si>
  <si>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</si>
  <si>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</si>
  <si>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</si>
  <si>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</si>
  <si>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</si>
  <si>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</si>
  <si>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</si>
  <si>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</si>
  <si>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</si>
  <si>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</si>
  <si>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</si>
  <si>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</si>
  <si>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</si>
  <si>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</si>
  <si>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</si>
  <si>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</si>
  <si>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</si>
  <si>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</si>
  <si>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</si>
  <si>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</si>
  <si>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</si>
  <si>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</si>
  <si>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</si>
  <si>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</si>
  <si>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</si>
  <si>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</si>
  <si>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</si>
  <si>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</si>
  <si>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</si>
  <si>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</si>
  <si>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</si>
  <si>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</si>
  <si>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</si>
  <si>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</si>
  <si>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</si>
  <si>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</si>
  <si>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</si>
  <si>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</si>
  <si>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</si>
  <si>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</si>
  <si>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</si>
  <si>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</si>
  <si>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</si>
  <si>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</si>
  <si>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</si>
  <si>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</si>
  <si>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</si>
  <si>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</si>
  <si>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</si>
  <si>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</si>
  <si>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</si>
  <si>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</si>
  <si>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</si>
  <si>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</si>
  <si>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</si>
  <si>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</si>
  <si>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</si>
  <si>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</si>
  <si>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</si>
  <si>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</si>
  <si>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</si>
  <si>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</si>
  <si>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</si>
  <si>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</si>
  <si>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</si>
  <si>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</si>
  <si>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</si>
  <si>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</si>
  <si>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</si>
  <si>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</si>
  <si>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</si>
  <si>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</si>
  <si>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</si>
  <si>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</si>
  <si>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</si>
  <si>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</si>
  <si>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</si>
  <si>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</si>
  <si>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</si>
  <si>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</si>
  <si>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</si>
  <si>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</si>
  <si>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</si>
  <si>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</si>
  <si>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</si>
  <si>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</si>
  <si>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</si>
  <si>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</si>
  <si>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</si>
  <si>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</si>
  <si>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</si>
  <si>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</si>
  <si>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</si>
  <si>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</si>
  <si>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</si>
  <si>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</si>
  <si>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</si>
  <si>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</si>
  <si>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</si>
  <si>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</si>
  <si>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</si>
  <si>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</si>
  <si>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</si>
  <si>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</si>
  <si>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</si>
  <si>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</si>
  <si>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</si>
  <si>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</si>
  <si>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</si>
  <si>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</si>
  <si>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</si>
  <si>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</si>
  <si>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</si>
  <si>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</si>
  <si>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</si>
  <si>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</si>
  <si>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</si>
  <si>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</si>
  <si>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</si>
  <si>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</si>
  <si>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</si>
  <si>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</si>
  <si>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</si>
  <si>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</si>
  <si>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</si>
  <si>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</si>
  <si>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</si>
  <si>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</si>
  <si>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</si>
  <si>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</si>
  <si>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</si>
  <si>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</si>
  <si>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</si>
  <si>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</si>
  <si>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</si>
  <si>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</si>
  <si>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</si>
  <si>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</si>
  <si>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</si>
  <si>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</si>
  <si>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</si>
  <si>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</si>
  <si>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</si>
  <si>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</si>
  <si>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</si>
  <si>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</si>
  <si>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</si>
  <si>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</si>
  <si>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</si>
  <si>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</si>
  <si>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</si>
  <si>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</si>
  <si>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</si>
  <si>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</si>
  <si>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</si>
  <si>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</si>
  <si>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</si>
  <si>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</si>
  <si>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</si>
  <si>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</si>
  <si>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</si>
  <si>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</si>
  <si>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</si>
  <si>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</si>
  <si>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</si>
  <si>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</si>
  <si>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</si>
  <si>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</si>
  <si>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</si>
  <si>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</si>
  <si>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</si>
  <si>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</si>
  <si>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</si>
  <si>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</si>
  <si>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</si>
  <si>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</si>
  <si>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</si>
  <si>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</si>
  <si>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</si>
  <si>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</si>
  <si>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</si>
  <si>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</si>
  <si>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</si>
  <si>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</si>
  <si>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</si>
  <si>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</si>
  <si>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</si>
  <si>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</si>
  <si>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</si>
  <si>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</si>
  <si>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</si>
  <si>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</si>
  <si>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</si>
  <si>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</si>
  <si>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</si>
  <si>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</si>
  <si>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</si>
  <si>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</si>
  <si>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</si>
  <si>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</si>
  <si>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</si>
  <si>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</si>
  <si>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</si>
  <si>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</si>
  <si>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</si>
  <si>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</si>
  <si>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</si>
  <si>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</si>
  <si>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</si>
  <si>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</si>
  <si>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</si>
  <si>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</si>
  <si>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</si>
  <si>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</si>
  <si>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</si>
  <si>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</si>
  <si>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</si>
  <si>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</si>
  <si>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</si>
  <si>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</si>
  <si>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</si>
  <si>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</si>
  <si>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</si>
  <si>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</si>
  <si>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</si>
  <si>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</si>
  <si>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</si>
  <si>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</si>
  <si>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</si>
  <si>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</si>
  <si>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</si>
  <si>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</si>
  <si>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</si>
  <si>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</si>
  <si>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</si>
  <si>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</si>
  <si>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</si>
  <si>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</si>
  <si>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</si>
  <si>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</si>
  <si>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</si>
  <si>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</si>
  <si>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</si>
  <si>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</si>
  <si>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</si>
  <si>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</si>
  <si>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</si>
  <si>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</si>
  <si>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</si>
  <si>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</si>
  <si>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</si>
  <si>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</si>
  <si>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</si>
  <si>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</si>
  <si>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</si>
  <si>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</si>
  <si>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</si>
  <si>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</si>
  <si>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</si>
  <si>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</si>
  <si>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</si>
  <si>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</si>
  <si>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</si>
  <si>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</si>
  <si>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</si>
  <si>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</si>
  <si>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</si>
  <si>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</si>
  <si>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</si>
  <si>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</si>
  <si>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</si>
  <si>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</si>
  <si>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</si>
  <si>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</si>
  <si>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</si>
  <si>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</si>
  <si>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</si>
  <si>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</si>
  <si>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</si>
  <si>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</si>
  <si>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</si>
  <si>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</si>
  <si>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</si>
  <si>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</si>
  <si>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</si>
  <si>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</si>
  <si>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</si>
  <si>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</si>
  <si>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</si>
  <si>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</si>
  <si>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</si>
  <si>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</si>
  <si>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</si>
  <si>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</si>
  <si>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</si>
  <si>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</si>
  <si>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</si>
  <si>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</si>
  <si>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</si>
  <si>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</si>
  <si>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</si>
  <si>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</si>
  <si>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</si>
  <si>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</si>
  <si>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</si>
  <si>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</si>
  <si>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</si>
  <si>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</si>
  <si>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</si>
  <si>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</si>
  <si>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</si>
  <si>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</si>
  <si>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</si>
  <si>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</si>
  <si>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</si>
  <si>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</si>
  <si>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</si>
  <si>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</si>
  <si>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</si>
  <si>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</si>
  <si>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</si>
  <si>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</si>
  <si>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</si>
  <si>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</si>
  <si>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</si>
  <si>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</si>
  <si>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</si>
  <si>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</si>
  <si>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</si>
  <si>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</si>
  <si>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</si>
  <si>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</si>
  <si>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</si>
  <si>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</si>
  <si>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</si>
  <si>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</si>
  <si>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</si>
  <si>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</si>
  <si>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</si>
  <si>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</si>
  <si>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</si>
  <si>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</si>
  <si>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</si>
  <si>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</si>
  <si>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</si>
  <si>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</si>
  <si>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</si>
  <si>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</si>
  <si>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</si>
  <si>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</si>
  <si>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</si>
  <si>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</si>
  <si>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</si>
  <si>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</si>
  <si>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</si>
  <si>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</si>
  <si>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</si>
  <si>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</si>
  <si>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</si>
  <si>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</si>
  <si>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</si>
  <si>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</si>
  <si>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</si>
  <si>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</si>
  <si>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</si>
  <si>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</si>
  <si>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</si>
  <si>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</si>
  <si>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</si>
  <si>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</si>
  <si>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</si>
  <si>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</si>
  <si>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</si>
  <si>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</si>
  <si>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</si>
  <si>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</si>
  <si>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</si>
  <si>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</si>
  <si>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</si>
  <si>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</si>
  <si>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</si>
  <si>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</si>
  <si>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</si>
  <si>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</si>
  <si>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</si>
  <si>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</si>
  <si>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</si>
  <si>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</si>
  <si>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</si>
  <si>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</si>
  <si>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</si>
  <si>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</si>
  <si>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</si>
  <si>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</si>
  <si>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</si>
  <si>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</si>
  <si>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</si>
  <si>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</si>
  <si>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</si>
  <si>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</si>
  <si>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</si>
  <si>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</si>
  <si>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</si>
  <si>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</si>
  <si>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</si>
  <si>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</si>
  <si>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</si>
  <si>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</si>
  <si>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</si>
  <si>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</si>
  <si>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</si>
  <si>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</si>
  <si>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</si>
  <si>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</si>
  <si>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</si>
  <si>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</si>
  <si>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</si>
  <si>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</si>
  <si>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</si>
  <si>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</si>
  <si>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</si>
  <si>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</si>
  <si>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</si>
  <si>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</si>
  <si>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</si>
  <si>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</si>
  <si>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</si>
  <si>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</si>
  <si>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</si>
  <si>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</si>
  <si>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</si>
  <si>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</si>
  <si>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</si>
  <si>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</si>
  <si>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</si>
  <si>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</si>
  <si>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</si>
  <si>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</si>
  <si>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</si>
  <si>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</si>
  <si>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</si>
  <si>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</si>
  <si>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</si>
  <si>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</si>
  <si>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</si>
  <si>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</si>
  <si>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</si>
  <si>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</si>
  <si>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</si>
  <si>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</si>
  <si>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</si>
  <si>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</si>
  <si>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</si>
  <si>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</si>
  <si>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</si>
  <si>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</si>
  <si>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</si>
  <si>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</si>
  <si>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</si>
  <si>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</si>
  <si>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</si>
  <si>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</si>
  <si>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</si>
  <si>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</si>
  <si>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</si>
  <si>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</si>
  <si>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</si>
  <si>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</si>
  <si>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</si>
  <si>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</si>
  <si>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</si>
  <si>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</si>
  <si>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</si>
  <si>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</si>
  <si>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</si>
  <si>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</si>
  <si>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</si>
  <si>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</si>
  <si>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</si>
  <si>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</si>
  <si>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</si>
  <si>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</si>
  <si>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</si>
  <si>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</si>
  <si>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</si>
  <si>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</si>
  <si>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</si>
  <si>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</si>
  <si>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</si>
  <si>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</si>
  <si>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</si>
  <si>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</si>
  <si>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</si>
  <si>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</si>
  <si>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</si>
  <si>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</si>
  <si>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</si>
  <si>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</si>
  <si>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</si>
  <si>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</si>
  <si>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</si>
  <si>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</si>
  <si>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</si>
  <si>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</si>
  <si>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</si>
  <si>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</si>
  <si>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</si>
  <si>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</si>
  <si>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</si>
  <si>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</si>
  <si>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</si>
  <si>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</si>
  <si>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</si>
  <si>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</si>
  <si>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</si>
  <si>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</si>
  <si>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</si>
  <si>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</si>
  <si>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</si>
  <si>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</si>
  <si>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</si>
  <si>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</si>
  <si>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</si>
  <si>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</si>
  <si>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</si>
  <si>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</si>
  <si>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</si>
  <si>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</si>
  <si>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</si>
  <si>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</si>
  <si>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</si>
  <si>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</si>
  <si>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</si>
  <si>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</si>
  <si>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</si>
  <si>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</si>
  <si>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</si>
  <si>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</si>
  <si>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</si>
  <si>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</si>
  <si>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</si>
  <si>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</si>
  <si>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</si>
  <si>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</si>
  <si>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</si>
  <si>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</si>
  <si>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</si>
  <si>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</si>
  <si>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</si>
  <si>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</si>
  <si>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</si>
  <si>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</si>
  <si>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</si>
  <si>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</si>
  <si>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</si>
  <si>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</si>
  <si>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</si>
  <si>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</si>
  <si>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</si>
  <si>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</si>
  <si>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</si>
  <si>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</si>
  <si>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</si>
  <si>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</si>
  <si>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</si>
  <si>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</si>
  <si>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</si>
  <si>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</si>
  <si>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</si>
  <si>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</si>
  <si>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</si>
  <si>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</si>
  <si>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</si>
  <si>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</si>
  <si>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</si>
  <si>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</si>
  <si>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</si>
  <si>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</si>
  <si>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</si>
  <si>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</si>
  <si>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</si>
  <si>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</si>
  <si>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</si>
  <si>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</si>
  <si>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</si>
  <si>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</si>
  <si>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</si>
  <si>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</si>
  <si>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</si>
  <si>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</si>
  <si>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</si>
  <si>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</si>
  <si>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</si>
  <si>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</si>
  <si>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</si>
  <si>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</si>
  <si>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</si>
  <si>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</si>
  <si>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</si>
  <si>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</si>
  <si>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</si>
  <si>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</si>
  <si>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</si>
  <si>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</si>
  <si>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</si>
  <si>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</si>
  <si>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</si>
  <si>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</si>
  <si>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</si>
  <si>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</si>
  <si>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</si>
  <si>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</si>
  <si>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</si>
  <si>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</si>
  <si>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</si>
  <si>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</si>
  <si>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</si>
  <si>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</si>
  <si>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</si>
  <si>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</si>
  <si>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</si>
  <si>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</si>
  <si>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</si>
  <si>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</si>
  <si>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</si>
  <si>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</si>
  <si>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</si>
  <si>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</si>
  <si>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</si>
  <si>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</si>
  <si>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</si>
  <si>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</si>
  <si>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</si>
  <si>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</si>
  <si>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</si>
  <si>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</si>
  <si>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</si>
  <si>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</si>
  <si>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</si>
  <si>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</si>
  <si>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</si>
  <si>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</si>
  <si>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</si>
  <si>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</si>
  <si>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</si>
  <si>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</si>
  <si>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</si>
  <si>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</si>
  <si>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</si>
  <si>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</si>
  <si>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</si>
  <si>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</si>
  <si>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</si>
  <si>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</si>
  <si>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</si>
  <si>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</si>
  <si>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</si>
  <si>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</si>
  <si>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</si>
  <si>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</si>
  <si>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</si>
  <si>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</si>
  <si>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</si>
  <si>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</si>
  <si>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</si>
  <si>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</si>
  <si>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</si>
  <si>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</si>
  <si>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</si>
  <si>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</si>
  <si>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</si>
  <si>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</si>
  <si>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</si>
  <si>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</si>
  <si>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</si>
  <si>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</si>
  <si>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</si>
  <si>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</si>
  <si>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</si>
  <si>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</si>
  <si>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</si>
  <si>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</si>
  <si>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</si>
  <si>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</si>
  <si>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</si>
  <si>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</si>
  <si>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</si>
  <si>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</si>
  <si>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</si>
  <si>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</si>
  <si>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</si>
  <si>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</si>
  <si>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</si>
  <si>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</si>
  <si>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</si>
  <si>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</si>
  <si>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</si>
  <si>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</si>
  <si>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</si>
  <si>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</si>
  <si>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</si>
  <si>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</si>
  <si>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</si>
  <si>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</si>
  <si>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</si>
  <si>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</si>
  <si>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</si>
  <si>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</si>
  <si>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</si>
  <si>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</si>
  <si>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</si>
  <si>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</si>
  <si>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</si>
  <si>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</si>
  <si>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</si>
  <si>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</si>
  <si>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</si>
  <si>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</si>
  <si>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</si>
  <si>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</si>
  <si>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</si>
  <si>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</si>
  <si>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</si>
  <si>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</si>
  <si>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</si>
  <si>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</si>
  <si>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</si>
  <si>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</si>
  <si>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</si>
  <si>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</si>
  <si>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</si>
  <si>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</si>
  <si>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</si>
  <si>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</si>
  <si>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</si>
  <si>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</si>
  <si>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</si>
  <si>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</si>
  <si>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</si>
  <si>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</si>
  <si>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</si>
  <si>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</si>
  <si>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</si>
  <si>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</si>
  <si>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</si>
  <si>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</si>
  <si>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</si>
  <si>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</si>
  <si>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</si>
  <si>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</si>
  <si>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</si>
  <si>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</si>
  <si>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</si>
  <si>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</si>
  <si>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</si>
  <si>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</si>
  <si>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</si>
  <si>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</si>
  <si>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</si>
  <si>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</si>
  <si>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</si>
  <si>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</si>
  <si>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</si>
  <si>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</si>
  <si>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</si>
  <si>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</si>
  <si>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</si>
  <si>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</si>
  <si>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</si>
  <si>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</si>
  <si>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</si>
  <si>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</si>
  <si>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</si>
  <si>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</si>
  <si>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</si>
  <si>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</si>
  <si>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</si>
  <si>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</si>
  <si>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</si>
  <si>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</si>
  <si>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</si>
  <si>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</si>
  <si>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</si>
  <si>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</si>
  <si>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</si>
  <si>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</si>
  <si>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</si>
  <si>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</si>
  <si>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</si>
  <si>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</si>
  <si>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</si>
  <si>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</si>
  <si>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</si>
  <si>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</si>
  <si>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</si>
  <si>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</si>
  <si>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</si>
  <si>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</si>
  <si>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</si>
  <si>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</si>
  <si>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</si>
  <si>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</si>
  <si>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</si>
  <si>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</si>
  <si>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</si>
  <si>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</si>
  <si>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</si>
  <si>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</si>
  <si>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</si>
  <si>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</si>
  <si>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</si>
  <si>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</si>
  <si>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</si>
  <si>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</si>
  <si>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</si>
  <si>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</si>
  <si>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</si>
  <si>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</si>
  <si>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</si>
  <si>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</si>
  <si>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</si>
  <si>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</si>
  <si>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</si>
  <si>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</si>
  <si>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</si>
  <si>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</si>
  <si>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</si>
  <si>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</si>
  <si>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</si>
  <si>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</si>
  <si>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</si>
  <si>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</si>
  <si>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</si>
  <si>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</si>
  <si>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</si>
  <si>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</si>
  <si>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</si>
  <si>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</si>
  <si>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</si>
  <si>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</si>
  <si>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</si>
  <si>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</si>
  <si>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</si>
  <si>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</si>
  <si>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</si>
  <si>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</si>
  <si>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</si>
  <si>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</si>
  <si>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</si>
  <si>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</si>
  <si>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</si>
  <si>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</si>
  <si>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</si>
  <si>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</si>
  <si>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</si>
  <si>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</si>
  <si>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</si>
  <si>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</si>
  <si>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</si>
  <si>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</si>
  <si>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</si>
  <si>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</si>
  <si>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</si>
  <si>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</si>
  <si>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</si>
  <si>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</si>
  <si>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</si>
  <si>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</si>
  <si>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</si>
  <si>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</si>
  <si>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</si>
  <si>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</si>
  <si>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</si>
  <si>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</si>
  <si>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</si>
  <si>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</si>
  <si>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</si>
  <si>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</si>
  <si>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</si>
  <si>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</si>
  <si>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</si>
  <si>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</si>
  <si>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</si>
  <si>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</si>
  <si>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</si>
  <si>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</si>
  <si>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</si>
  <si>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</si>
  <si>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</si>
  <si>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</si>
  <si>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</si>
  <si>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</si>
  <si>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</si>
  <si>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</si>
  <si>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</si>
  <si>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</si>
  <si>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</si>
  <si>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</si>
  <si>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</si>
  <si>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</si>
  <si>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</si>
  <si>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</si>
  <si>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</si>
  <si>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</si>
  <si>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</si>
  <si>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</si>
  <si>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</si>
  <si>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</si>
  <si>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</si>
  <si>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</si>
  <si>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</si>
  <si>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</si>
  <si>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</si>
  <si>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</si>
  <si>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</si>
  <si>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</si>
  <si>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</si>
  <si>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</si>
  <si>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</si>
  <si>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</si>
  <si>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</si>
  <si>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</si>
  <si>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</si>
  <si>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</si>
  <si>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</si>
  <si>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</si>
  <si>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</si>
  <si>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</si>
  <si>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</si>
  <si>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</si>
  <si>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</si>
  <si>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</si>
  <si>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</si>
  <si>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</si>
  <si>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</si>
  <si>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</si>
  <si>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</si>
  <si>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</si>
  <si>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</si>
  <si>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</si>
  <si>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</si>
  <si>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</si>
  <si>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</si>
  <si>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</si>
  <si>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</si>
  <si>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</si>
  <si>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</si>
  <si>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</si>
  <si>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</si>
  <si>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</si>
  <si>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</si>
  <si>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</si>
  <si>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</si>
  <si>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</si>
  <si>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</si>
  <si>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</si>
  <si>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</si>
  <si>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</si>
  <si>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</si>
  <si>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</si>
  <si>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</si>
  <si>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</si>
  <si>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</si>
  <si>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</si>
  <si>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</si>
  <si>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</si>
  <si>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</si>
  <si>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</si>
  <si>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</si>
  <si>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</si>
  <si>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</si>
  <si>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</si>
  <si>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</si>
  <si>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</si>
  <si>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</si>
  <si>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</si>
  <si>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</si>
  <si>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</si>
  <si>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</si>
  <si>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</si>
  <si>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</si>
  <si>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</si>
  <si>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</si>
  <si>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</si>
  <si>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</si>
  <si>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</si>
  <si>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</si>
  <si>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</si>
  <si>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</si>
  <si>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</si>
  <si>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</si>
  <si>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</si>
  <si>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</si>
  <si>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</si>
  <si>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</si>
  <si>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</si>
  <si>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</si>
  <si>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</si>
  <si>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</si>
  <si>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</si>
  <si>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</si>
  <si>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</si>
  <si>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</si>
  <si>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</si>
  <si>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</si>
  <si>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</si>
  <si>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</si>
  <si>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</si>
  <si>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</si>
  <si>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</si>
  <si>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</si>
  <si>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</si>
  <si>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</si>
  <si>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</si>
  <si>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</si>
  <si>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</si>
  <si>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</si>
  <si>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</si>
  <si>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</si>
  <si>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</si>
  <si>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</si>
  <si>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</si>
  <si>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</si>
  <si>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</si>
  <si>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</si>
  <si>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</si>
  <si>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</si>
  <si>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</si>
  <si>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</si>
  <si>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</si>
  <si>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</si>
  <si>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</si>
  <si>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</si>
  <si>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</si>
  <si>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</si>
  <si>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</si>
  <si>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</si>
  <si>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</si>
  <si>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</si>
  <si>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</si>
  <si>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</si>
  <si>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</si>
  <si>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</si>
  <si>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</si>
  <si>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</si>
  <si>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</si>
  <si>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</si>
  <si>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</si>
  <si>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</si>
  <si>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</si>
  <si>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</si>
  <si>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</si>
  <si>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</si>
  <si>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</si>
  <si>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</si>
  <si>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</si>
  <si>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</si>
  <si>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</si>
  <si>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</si>
  <si>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</si>
  <si>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</si>
  <si>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</si>
  <si>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</si>
  <si>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</si>
  <si>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</si>
  <si>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</si>
  <si>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</si>
  <si>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</si>
  <si>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</si>
  <si>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</si>
  <si>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</si>
  <si>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</si>
  <si>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</si>
  <si>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</si>
  <si>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</si>
  <si>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</si>
  <si>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</si>
  <si>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</si>
  <si>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</si>
  <si>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</si>
  <si>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</si>
  <si>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</si>
  <si>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</si>
  <si>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</si>
  <si>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</si>
  <si>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</si>
  <si>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</si>
  <si>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</si>
  <si>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</si>
  <si>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</si>
  <si>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</si>
  <si>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</si>
  <si>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</si>
  <si>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</si>
  <si>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</si>
  <si>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</si>
  <si>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</si>
  <si>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</si>
  <si>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</si>
  <si>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</si>
  <si>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</si>
  <si>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</si>
  <si>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</si>
  <si>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</si>
  <si>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</si>
  <si>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</si>
  <si>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</si>
  <si>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</si>
  <si>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</si>
  <si>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</si>
  <si>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</si>
  <si>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</si>
  <si>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</si>
  <si>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</si>
  <si>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</si>
  <si>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</si>
  <si>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</si>
  <si>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</si>
  <si>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</si>
  <si>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</si>
  <si>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</si>
  <si>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</si>
  <si>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</si>
  <si>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</si>
  <si>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</si>
  <si>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</si>
  <si>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</si>
  <si>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</si>
  <si>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</si>
  <si>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</si>
  <si>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</si>
  <si>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</si>
  <si>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</si>
  <si>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</si>
  <si>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</si>
  <si>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</si>
  <si>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</si>
  <si>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</si>
  <si>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</si>
  <si>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</si>
  <si>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</si>
  <si>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</si>
  <si>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</si>
  <si>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</si>
  <si>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</si>
  <si>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</si>
  <si>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</si>
  <si>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</si>
  <si>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</si>
  <si>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</si>
  <si>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</si>
  <si>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</si>
  <si>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</si>
  <si>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</si>
  <si>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</si>
  <si>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</si>
  <si>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</si>
  <si>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</si>
  <si>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</si>
  <si>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</si>
  <si>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</si>
  <si>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</si>
  <si>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</si>
  <si>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</si>
  <si>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</si>
  <si>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</si>
  <si>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</si>
  <si>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</si>
  <si>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</si>
  <si>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</si>
  <si>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</si>
  <si>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</si>
  <si>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</si>
  <si>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</si>
  <si>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</si>
  <si>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</si>
  <si>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</si>
  <si>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</si>
  <si>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</si>
  <si>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</si>
  <si>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</si>
  <si>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</si>
  <si>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</si>
  <si>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</si>
  <si>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</si>
  <si>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</si>
  <si>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</si>
  <si>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</si>
  <si>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</si>
  <si>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</si>
  <si>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</si>
  <si>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</si>
  <si>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</si>
  <si>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</si>
  <si>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</si>
  <si>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</si>
  <si>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</si>
  <si>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</si>
  <si>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</si>
  <si>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</si>
  <si>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</si>
  <si>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</si>
  <si>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</si>
  <si>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</si>
  <si>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</si>
  <si>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</si>
  <si>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</si>
  <si>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</si>
  <si>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</si>
  <si>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</si>
  <si>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</si>
  <si>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</si>
  <si>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</si>
  <si>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</si>
  <si>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</si>
  <si>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</si>
  <si>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</si>
  <si>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</si>
  <si>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</si>
  <si>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</si>
  <si>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</si>
  <si>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</si>
  <si>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</si>
  <si>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</si>
  <si>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</si>
  <si>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</si>
  <si>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</si>
  <si>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</si>
  <si>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</si>
  <si>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</si>
  <si>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</si>
  <si>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</si>
  <si>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</si>
  <si>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</si>
  <si>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</si>
  <si>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</si>
  <si>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</si>
  <si>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</si>
  <si>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</si>
  <si>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</si>
  <si>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</si>
  <si>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</si>
  <si>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</si>
  <si>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</si>
  <si>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</si>
  <si>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</si>
  <si>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</si>
  <si>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</si>
  <si>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</si>
  <si>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</si>
  <si>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</si>
  <si>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</si>
  <si>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</si>
  <si>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</si>
  <si>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</si>
  <si>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</si>
  <si>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</si>
  <si>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</si>
  <si>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</si>
  <si>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</si>
  <si>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</si>
  <si>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</si>
  <si>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</si>
  <si>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</si>
  <si>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</si>
  <si>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</si>
  <si>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</si>
  <si>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</si>
  <si>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</si>
  <si>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</si>
  <si>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</si>
  <si>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</si>
  <si>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</si>
  <si>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</si>
  <si>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</si>
  <si>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</si>
  <si>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</si>
  <si>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</si>
  <si>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</si>
  <si>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</si>
  <si>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</si>
  <si>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</si>
  <si>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</si>
  <si>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</si>
  <si>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</si>
  <si>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</si>
  <si>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</si>
  <si>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</si>
  <si>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</si>
  <si>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</si>
  <si>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</si>
  <si>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</si>
  <si>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</si>
  <si>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</si>
  <si>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</si>
  <si>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</si>
  <si>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</si>
  <si>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</si>
  <si>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</si>
  <si>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</si>
  <si>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</si>
  <si>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</si>
  <si>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</si>
  <si>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</si>
  <si>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</si>
  <si>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</si>
  <si>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</si>
  <si>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</si>
  <si>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</si>
  <si>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</si>
  <si>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</si>
  <si>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</si>
  <si>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</si>
  <si>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</si>
  <si>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</si>
  <si>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</si>
  <si>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</si>
  <si>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</si>
  <si>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</si>
  <si>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</si>
  <si>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</si>
  <si>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</si>
  <si>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</si>
  <si>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</si>
  <si>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</si>
  <si>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</si>
  <si>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</si>
  <si>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</si>
  <si>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</si>
  <si>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</si>
  <si>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</si>
  <si>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</si>
  <si>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</si>
  <si>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</si>
  <si>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</si>
  <si>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</si>
  <si>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</si>
  <si>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</si>
  <si>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</si>
  <si>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</si>
  <si>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</si>
  <si>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</si>
  <si>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</si>
  <si>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</si>
  <si>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</si>
  <si>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</si>
  <si>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</si>
  <si>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</si>
  <si>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</si>
  <si>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</si>
  <si>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</si>
  <si>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</si>
  <si>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</si>
  <si>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</si>
  <si>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</si>
  <si>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</si>
  <si>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</si>
  <si>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</si>
  <si>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</si>
  <si>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</si>
  <si>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</si>
  <si>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</si>
  <si>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</si>
  <si>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</si>
  <si>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</si>
  <si>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</si>
  <si>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</si>
  <si>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</si>
  <si>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</si>
  <si>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</si>
  <si>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</si>
  <si>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</si>
  <si>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</si>
  <si>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</si>
  <si>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</si>
  <si>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</si>
  <si>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</si>
  <si>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</si>
  <si>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</si>
  <si>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</si>
  <si>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</si>
  <si>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</si>
  <si>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</si>
  <si>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</si>
  <si>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</si>
  <si>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</si>
  <si>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</si>
  <si>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</si>
  <si>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</si>
  <si>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</si>
  <si>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</si>
  <si>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</si>
  <si>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</si>
  <si>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</si>
  <si>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</si>
  <si>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</si>
  <si>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</si>
  <si>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</si>
  <si>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</si>
  <si>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</si>
  <si>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</si>
  <si>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</si>
  <si>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</si>
  <si>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</si>
  <si>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</si>
  <si>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</si>
  <si>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</si>
  <si>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</si>
  <si>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</si>
  <si>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</si>
  <si>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</si>
  <si>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</si>
  <si>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</si>
  <si>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</si>
  <si>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</si>
  <si>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</si>
  <si>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</si>
  <si>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</si>
  <si>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</si>
  <si>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</si>
  <si>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</si>
  <si>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</si>
  <si>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</si>
  <si>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</si>
  <si>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</si>
  <si>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</si>
  <si>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</si>
  <si>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</si>
  <si>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</si>
  <si>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</si>
  <si>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</si>
  <si>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</si>
  <si>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</si>
  <si>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</si>
  <si>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</si>
  <si>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</si>
  <si>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</si>
  <si>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</si>
  <si>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</si>
  <si>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</si>
  <si>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</si>
  <si>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</si>
  <si>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</si>
  <si>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</si>
  <si>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</si>
  <si>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</si>
  <si>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</si>
  <si>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</si>
  <si>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</si>
  <si>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</si>
  <si>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</si>
  <si>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</si>
  <si>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</si>
  <si>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</si>
  <si>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</si>
  <si>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</si>
  <si>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</si>
  <si>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</si>
  <si>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</si>
  <si>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</si>
  <si>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</si>
  <si>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</si>
  <si>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</si>
  <si>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</si>
  <si>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</si>
  <si>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</si>
  <si>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</si>
  <si>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</si>
  <si>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</si>
  <si>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</si>
  <si>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</si>
  <si>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</si>
  <si>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</si>
  <si>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</si>
  <si>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</si>
  <si>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</si>
  <si>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</si>
  <si>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</si>
  <si>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</si>
  <si>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</si>
  <si>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</si>
  <si>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</si>
  <si>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</si>
  <si>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</si>
  <si>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</si>
  <si>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</si>
  <si>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</si>
  <si>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</si>
  <si>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</si>
  <si>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</si>
  <si>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</si>
  <si>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</si>
  <si>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</si>
  <si>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</si>
  <si>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</si>
  <si>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</si>
  <si>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</si>
  <si>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</si>
  <si>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</si>
  <si>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</si>
  <si>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</si>
  <si>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</si>
  <si>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</si>
  <si>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</si>
  <si>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</si>
  <si>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</si>
  <si>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</si>
  <si>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</si>
  <si>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</si>
  <si>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</si>
  <si>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</si>
  <si>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</si>
  <si>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</si>
  <si>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</si>
  <si>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</si>
  <si>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</si>
  <si>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</si>
  <si>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</si>
  <si>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</si>
  <si>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</si>
  <si>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</si>
  <si>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</si>
  <si>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</si>
  <si>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</si>
  <si>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</si>
  <si>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</si>
  <si>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</si>
  <si>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</si>
  <si>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</si>
  <si>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</si>
  <si>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</si>
  <si>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</si>
  <si>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</si>
  <si>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</si>
  <si>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</si>
  <si>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</si>
  <si>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</si>
  <si>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</si>
  <si>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</si>
  <si>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</si>
  <si>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</si>
  <si>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</si>
  <si>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</si>
  <si>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</si>
  <si>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</si>
  <si>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</si>
  <si>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</si>
  <si>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</si>
  <si>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</si>
  <si>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</si>
  <si>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</si>
  <si>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</si>
  <si>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</si>
  <si>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</si>
  <si>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</si>
  <si>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</si>
  <si>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</si>
  <si>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</si>
  <si>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</si>
  <si>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</si>
  <si>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</si>
  <si>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</si>
  <si>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</si>
  <si>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</si>
  <si>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</si>
  <si>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</si>
  <si>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</si>
  <si>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</si>
  <si>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</si>
  <si>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</si>
  <si>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</si>
  <si>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</si>
  <si>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</si>
  <si>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</si>
  <si>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</si>
  <si>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</si>
  <si>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</si>
  <si>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</si>
  <si>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</si>
  <si>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</si>
  <si>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</si>
  <si>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</si>
  <si>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</si>
  <si>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</si>
  <si>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</si>
  <si>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</si>
  <si>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</si>
  <si>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</si>
  <si>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</si>
  <si>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</si>
  <si>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</si>
  <si>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</si>
  <si>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</si>
  <si>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</si>
  <si>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</si>
  <si>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</si>
  <si>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</si>
  <si>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</si>
  <si>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</si>
  <si>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</si>
  <si>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</si>
  <si>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</si>
  <si>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</si>
  <si>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</si>
  <si>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</si>
  <si>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</si>
  <si>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</si>
  <si>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</si>
  <si>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</si>
  <si>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</si>
  <si>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</si>
  <si>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</si>
  <si>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</si>
  <si>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</si>
  <si>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</si>
  <si>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</si>
  <si>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</si>
  <si>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</si>
  <si>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</si>
  <si>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</si>
  <si>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</si>
  <si>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</si>
  <si>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</si>
  <si>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</si>
  <si>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</si>
  <si>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</si>
  <si>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</si>
  <si>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</si>
  <si>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</si>
  <si>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</si>
  <si>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</si>
  <si>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</si>
  <si>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</si>
  <si>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</si>
  <si>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</si>
  <si>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</si>
  <si>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</si>
  <si>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</si>
  <si>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</si>
  <si>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</si>
  <si>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</si>
  <si>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</si>
  <si>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</si>
  <si>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</si>
  <si>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</si>
  <si>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</si>
  <si>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</si>
  <si>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</si>
  <si>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</si>
  <si>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</si>
  <si>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</si>
  <si>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</si>
  <si>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</si>
  <si>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</si>
  <si>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</si>
  <si>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</si>
  <si>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</si>
  <si>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</si>
  <si>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</si>
  <si>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</si>
  <si>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</si>
  <si>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</si>
  <si>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</si>
  <si>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</si>
  <si>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</si>
  <si>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</si>
  <si>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</si>
  <si>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</si>
  <si>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</si>
  <si>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</si>
  <si>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</si>
  <si>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</si>
  <si>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</si>
  <si>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</si>
  <si>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</si>
  <si>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</si>
  <si>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</si>
  <si>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</si>
  <si>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</si>
  <si>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</si>
  <si>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</si>
  <si>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</si>
  <si>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</si>
  <si>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</si>
  <si>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</si>
  <si>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</si>
  <si>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</si>
  <si>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</si>
  <si>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</si>
  <si>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</si>
  <si>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</si>
  <si>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</si>
  <si>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</si>
  <si>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</si>
  <si>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</si>
  <si>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</si>
  <si>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</si>
  <si>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</si>
  <si>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</si>
  <si>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</si>
  <si>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</si>
  <si>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</si>
  <si>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</si>
  <si>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</si>
  <si>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</si>
  <si>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</si>
  <si>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</si>
  <si>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</si>
  <si>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</si>
  <si>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</si>
  <si>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</si>
  <si>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</si>
  <si>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</si>
  <si>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</si>
  <si>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</si>
  <si>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</si>
  <si>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</si>
  <si>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</si>
  <si>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</si>
  <si>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</si>
  <si>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</si>
  <si>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</si>
  <si>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</si>
  <si>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</si>
  <si>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</si>
  <si>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</si>
  <si>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</si>
  <si>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</si>
  <si>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</si>
  <si>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</si>
  <si>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</si>
  <si>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</si>
  <si>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</si>
  <si>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</si>
  <si>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</si>
  <si>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</si>
  <si>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</si>
  <si>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</si>
  <si>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</si>
  <si>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</si>
  <si>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</si>
  <si>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</si>
  <si>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</si>
  <si>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</si>
  <si>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</si>
  <si>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</si>
  <si>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</si>
  <si>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</si>
  <si>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</si>
  <si>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</si>
  <si>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</si>
  <si>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</si>
  <si>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</si>
  <si>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</si>
  <si>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</si>
  <si>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</si>
  <si>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</si>
  <si>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</si>
  <si>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</si>
  <si>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</si>
  <si>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</si>
  <si>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</si>
  <si>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</si>
  <si>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</si>
  <si>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</si>
  <si>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</si>
  <si>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</si>
  <si>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</si>
  <si>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</si>
  <si>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</si>
  <si>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</si>
  <si>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</si>
  <si>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</si>
  <si>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</si>
  <si>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</si>
  <si>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</si>
  <si>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</si>
  <si>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</si>
  <si>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</si>
  <si>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</si>
  <si>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</si>
  <si>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</si>
  <si>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</si>
  <si>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</si>
  <si>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</si>
  <si>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</si>
  <si>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</si>
  <si>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</si>
  <si>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</si>
  <si>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</si>
  <si>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</si>
  <si>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</si>
  <si>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</si>
  <si>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</si>
  <si>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</si>
  <si>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</si>
  <si>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</si>
  <si>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</si>
  <si>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</si>
  <si>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</si>
  <si>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</si>
  <si>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</si>
  <si>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</si>
  <si>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</si>
  <si>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</si>
  <si>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</si>
  <si>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</si>
  <si>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</si>
  <si>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</si>
  <si>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</si>
  <si>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</si>
  <si>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</si>
  <si>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</si>
  <si>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</si>
  <si>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</si>
  <si>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</si>
  <si>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</si>
  <si>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</si>
  <si>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</si>
  <si>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</si>
  <si>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</si>
  <si>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</si>
  <si>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</si>
  <si>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</si>
  <si>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</si>
  <si>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</si>
  <si>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</si>
  <si>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</si>
  <si>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</si>
  <si>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</si>
  <si>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</si>
  <si>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</si>
  <si>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</si>
  <si>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</si>
  <si>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</si>
  <si>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</si>
  <si>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</si>
  <si>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</si>
  <si>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</si>
  <si>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</si>
  <si>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</si>
  <si>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</si>
  <si>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</si>
  <si>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</si>
  <si>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</si>
  <si>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</si>
  <si>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</si>
  <si>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</si>
  <si>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</si>
  <si>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</si>
  <si>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</si>
  <si>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</si>
  <si>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</si>
  <si>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</si>
  <si>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</si>
  <si>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</si>
  <si>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</si>
  <si>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</si>
  <si>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</si>
  <si>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</si>
  <si>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</si>
  <si>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</si>
  <si>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</si>
  <si>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</si>
  <si>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</si>
  <si>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</si>
  <si>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</si>
  <si>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</si>
  <si>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</si>
  <si>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</si>
  <si>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</si>
  <si>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</si>
  <si>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</si>
  <si>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</si>
  <si>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</si>
  <si>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</si>
  <si>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</si>
  <si>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</si>
  <si>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</si>
  <si>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</si>
  <si>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</si>
  <si>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</si>
  <si>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</si>
  <si>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</si>
  <si>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</si>
  <si>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</si>
  <si>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</si>
  <si>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</si>
  <si>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</si>
  <si>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</si>
  <si>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</si>
  <si>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</si>
  <si>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</si>
  <si>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</si>
  <si>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</si>
  <si>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</si>
  <si>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</si>
  <si>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</si>
  <si>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</si>
  <si>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</si>
  <si>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</si>
  <si>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</si>
  <si>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</si>
  <si>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</si>
  <si>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</si>
  <si>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</si>
  <si>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</si>
  <si>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</si>
  <si>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</si>
  <si>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</si>
  <si>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</si>
  <si>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</si>
  <si>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</si>
  <si>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</si>
  <si>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</si>
  <si>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</si>
  <si>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</si>
  <si>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</si>
  <si>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</si>
  <si>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</si>
  <si>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</si>
  <si>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</si>
  <si>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</si>
  <si>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</si>
  <si>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</si>
  <si>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</si>
  <si>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</si>
  <si>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</si>
  <si>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</si>
  <si>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</si>
  <si>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</si>
  <si>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</si>
  <si>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</si>
  <si>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</si>
  <si>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</si>
  <si>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</si>
  <si>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</si>
  <si>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</si>
  <si>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</si>
  <si>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</si>
  <si>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</si>
  <si>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</si>
  <si>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</si>
  <si>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</si>
  <si>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</si>
  <si>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</si>
  <si>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</si>
  <si>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</si>
  <si>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</si>
  <si>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</si>
  <si>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</si>
  <si>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</si>
  <si>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</si>
  <si>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</si>
  <si>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</si>
  <si>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</si>
  <si>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</si>
  <si>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</si>
  <si>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</si>
  <si>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</si>
  <si>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</si>
  <si>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</si>
  <si>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</si>
  <si>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</si>
  <si>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</si>
  <si>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</si>
  <si>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</si>
  <si>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</si>
  <si>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</si>
  <si>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</si>
  <si>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</si>
  <si>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</si>
  <si>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</si>
  <si>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</si>
  <si>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</si>
  <si>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</si>
  <si>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</si>
  <si>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</si>
  <si>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</si>
  <si>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</si>
  <si>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</si>
  <si>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</si>
  <si>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</si>
  <si>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</si>
  <si>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</si>
  <si>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</si>
  <si>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</si>
  <si>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</si>
  <si>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</si>
  <si>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</si>
  <si>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</si>
  <si>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</si>
  <si>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</si>
  <si>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</si>
  <si>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</si>
  <si>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</si>
  <si>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</si>
  <si>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</si>
  <si>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</si>
  <si>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</si>
  <si>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</si>
  <si>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</si>
  <si>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</si>
  <si>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</si>
  <si>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</si>
  <si>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</si>
  <si>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</si>
  <si>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</si>
  <si>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</si>
  <si>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</si>
  <si>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</si>
  <si>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</si>
  <si>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</si>
  <si>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</si>
  <si>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</si>
  <si>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</si>
  <si>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</si>
  <si>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</si>
  <si>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</si>
  <si>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</si>
  <si>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</si>
  <si>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</si>
  <si>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</si>
  <si>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</si>
  <si>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</si>
  <si>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</si>
  <si>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</si>
  <si>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</si>
  <si>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</si>
  <si>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</si>
  <si>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</si>
  <si>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</si>
  <si>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</si>
  <si>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</si>
  <si>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</si>
  <si>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</si>
  <si>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</si>
  <si>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</si>
  <si>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</si>
  <si>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</si>
  <si>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</si>
  <si>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</si>
  <si>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</si>
  <si>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</si>
  <si>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</si>
  <si>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</si>
  <si>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</si>
  <si>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</si>
  <si>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</si>
  <si>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</si>
  <si>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</si>
  <si>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</si>
  <si>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</si>
  <si>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</si>
  <si>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</si>
  <si>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</si>
  <si>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</si>
  <si>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</si>
  <si>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</si>
  <si>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</si>
  <si>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</si>
  <si>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</si>
  <si>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</si>
  <si>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</si>
  <si>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</si>
  <si>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</si>
  <si>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</si>
  <si>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</si>
  <si>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</si>
  <si>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</si>
  <si>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</si>
  <si>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</si>
  <si>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</si>
  <si>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</si>
  <si>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</si>
  <si>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</si>
  <si>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</si>
  <si>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</si>
  <si>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</si>
  <si>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</si>
  <si>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</si>
  <si>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</si>
  <si>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</si>
  <si>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</si>
  <si>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</si>
  <si>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</si>
  <si>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</si>
  <si>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</si>
  <si>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</si>
  <si>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</si>
  <si>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</si>
  <si>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</si>
  <si>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</si>
  <si>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</si>
  <si>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</si>
  <si>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</si>
  <si>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</si>
  <si>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</si>
  <si>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</si>
  <si>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</si>
  <si>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</si>
  <si>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</si>
  <si>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</si>
  <si>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</si>
  <si>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</si>
  <si>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</si>
  <si>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</si>
  <si>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</si>
  <si>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</si>
  <si>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</si>
  <si>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</si>
  <si>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</si>
  <si>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</si>
  <si>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</si>
  <si>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</si>
  <si>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</si>
  <si>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</si>
  <si>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</si>
  <si>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</si>
  <si>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</si>
  <si>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</si>
  <si>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</si>
  <si>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</si>
  <si>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</si>
  <si>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</si>
  <si>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</si>
  <si>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</si>
  <si>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</si>
  <si>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</si>
  <si>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</si>
  <si>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</si>
  <si>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</si>
  <si>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</si>
  <si>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</si>
  <si>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</si>
  <si>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</si>
  <si>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</si>
  <si>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</si>
  <si>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</si>
  <si>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</si>
  <si>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</si>
  <si>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</si>
  <si>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</si>
  <si>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</si>
  <si>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</si>
  <si>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</si>
  <si>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</si>
  <si>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</si>
  <si>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</si>
  <si>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</si>
  <si>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</si>
  <si>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</si>
  <si>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</si>
  <si>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</si>
  <si>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</si>
  <si>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</si>
  <si>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</si>
  <si>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</si>
  <si>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</si>
  <si>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</si>
  <si>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</si>
  <si>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</si>
  <si>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</si>
  <si>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</si>
  <si>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</si>
  <si>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</si>
  <si>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</si>
  <si>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</si>
  <si>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</si>
  <si>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</si>
  <si>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</si>
  <si>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</si>
  <si>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</si>
  <si>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</si>
  <si>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</si>
  <si>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</si>
  <si>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</si>
  <si>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</si>
  <si>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</si>
  <si>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</si>
  <si>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</si>
  <si>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</si>
  <si>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</si>
  <si>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</si>
  <si>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</si>
  <si>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</si>
  <si>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</si>
  <si>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</si>
  <si>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</si>
  <si>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</si>
  <si>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</si>
  <si>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</si>
  <si>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</si>
  <si>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</si>
  <si>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</si>
  <si>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</si>
  <si>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</si>
  <si>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</si>
  <si>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</si>
  <si>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</si>
  <si>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</si>
  <si>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</si>
  <si>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</si>
  <si>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</si>
  <si>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</si>
  <si>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</si>
  <si>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</si>
  <si>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</si>
  <si>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</si>
  <si>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</si>
  <si>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</si>
  <si>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</si>
  <si>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</si>
  <si>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</si>
  <si>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</si>
  <si>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</si>
  <si>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</si>
  <si>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</si>
  <si>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</si>
  <si>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</si>
  <si>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</si>
  <si>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</si>
  <si>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</si>
  <si>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</si>
  <si>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</si>
  <si>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</si>
  <si>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</si>
  <si>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</si>
  <si>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</si>
  <si>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</si>
  <si>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</si>
  <si>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</si>
  <si>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</si>
  <si>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</si>
  <si>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</si>
  <si>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</si>
  <si>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</si>
  <si>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</si>
  <si>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</si>
  <si>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</si>
  <si>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</si>
  <si>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</si>
  <si>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</si>
  <si>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</si>
  <si>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</si>
  <si>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</si>
  <si>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</si>
  <si>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</si>
  <si>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</si>
  <si>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</si>
  <si>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</si>
  <si>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</si>
  <si>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</si>
  <si>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</si>
  <si>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</si>
  <si>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</si>
  <si>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</si>
  <si>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</si>
  <si>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</si>
  <si>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</si>
  <si>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</si>
  <si>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</si>
  <si>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</si>
  <si>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</si>
  <si>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</si>
  <si>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</si>
  <si>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</si>
  <si>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</si>
  <si>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</si>
  <si>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</si>
  <si>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</si>
  <si>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</si>
  <si>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</si>
  <si>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</si>
  <si>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</si>
  <si>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</si>
  <si>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</si>
  <si>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</si>
  <si>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</si>
  <si>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</si>
  <si>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</si>
  <si>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</si>
  <si>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</si>
  <si>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</si>
  <si>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</si>
  <si>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</si>
  <si>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</si>
  <si>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</si>
  <si>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</si>
  <si>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</si>
  <si>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</si>
  <si>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</si>
  <si>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</si>
  <si>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</si>
  <si>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</si>
  <si>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</si>
  <si>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</si>
  <si>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</si>
  <si>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</si>
  <si>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</si>
  <si>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</si>
  <si>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</si>
  <si>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</si>
  <si>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</si>
  <si>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</si>
  <si>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</si>
  <si>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</si>
  <si>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</si>
  <si>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</si>
  <si>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</si>
  <si>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</si>
  <si>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</si>
  <si>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</si>
  <si>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</si>
  <si>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</si>
  <si>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</si>
  <si>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</si>
  <si>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</si>
  <si>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</si>
  <si>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</si>
  <si>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</si>
  <si>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</si>
  <si>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</si>
  <si>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</si>
  <si>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</si>
  <si>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</si>
  <si>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</si>
  <si>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</si>
  <si>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</si>
  <si>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</si>
  <si>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</si>
  <si>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</si>
  <si>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</si>
  <si>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</si>
  <si>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</si>
  <si>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</si>
  <si>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</si>
  <si>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</si>
  <si>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</si>
  <si>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</si>
  <si>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</si>
  <si>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</si>
  <si>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</si>
  <si>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</si>
  <si>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</si>
  <si>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</si>
  <si>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</si>
  <si>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</si>
  <si>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</si>
  <si>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</si>
  <si>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</si>
  <si>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</si>
  <si>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</si>
  <si>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</si>
  <si>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</si>
  <si>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</si>
  <si>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</si>
  <si>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</si>
  <si>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</si>
  <si>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</si>
  <si>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</si>
  <si>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</si>
  <si>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</si>
  <si>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</si>
  <si>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</si>
  <si>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</si>
  <si>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</si>
  <si>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</si>
  <si>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</si>
  <si>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</si>
  <si>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</si>
  <si>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</si>
  <si>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</si>
  <si>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</si>
  <si>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</si>
  <si>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</si>
  <si>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</si>
  <si>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</si>
  <si>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</si>
  <si>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</si>
  <si>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</si>
  <si>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</si>
  <si>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</si>
  <si>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</si>
  <si>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</si>
  <si>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</si>
  <si>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</si>
  <si>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</si>
  <si>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</si>
  <si>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</si>
  <si>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</si>
  <si>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</si>
  <si>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</si>
  <si>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</si>
  <si>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</si>
  <si>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</si>
  <si>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</si>
  <si>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</si>
  <si>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</si>
  <si>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</si>
  <si>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</si>
  <si>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</si>
  <si>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</si>
  <si>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</si>
  <si>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</si>
  <si>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</si>
  <si>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</si>
  <si>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</si>
  <si>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</si>
  <si>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</si>
  <si>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</si>
  <si>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</si>
  <si>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</si>
  <si>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</si>
  <si>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</si>
  <si>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</si>
  <si>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</si>
  <si>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</si>
  <si>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</si>
  <si>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</si>
  <si>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</si>
  <si>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</si>
  <si>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</si>
  <si>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</si>
  <si>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</si>
  <si>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</si>
  <si>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</si>
  <si>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</si>
  <si>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</si>
  <si>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</si>
  <si>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</si>
  <si>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</si>
  <si>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</si>
  <si>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</si>
  <si>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</si>
  <si>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</si>
  <si>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</si>
  <si>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</si>
  <si>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</si>
  <si>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</si>
  <si>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</si>
  <si>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</si>
  <si>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</si>
  <si>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</si>
  <si>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</si>
  <si>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</si>
  <si>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</si>
  <si>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</si>
  <si>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</si>
  <si>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</si>
  <si>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</si>
  <si>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</si>
  <si>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</si>
  <si>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</si>
  <si>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</si>
  <si>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</si>
  <si>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</si>
  <si>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</si>
  <si>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</si>
  <si>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</si>
  <si>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</si>
  <si>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</si>
  <si>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</si>
  <si>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</si>
  <si>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</si>
  <si>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</si>
  <si>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</si>
  <si>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</si>
  <si>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</si>
  <si>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</si>
  <si>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</si>
  <si>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</si>
  <si>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</si>
  <si>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</si>
  <si>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</si>
  <si>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</si>
  <si>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</si>
  <si>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</si>
  <si>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</si>
  <si>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</si>
  <si>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</si>
  <si>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</si>
  <si>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</si>
  <si>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</si>
  <si>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</si>
  <si>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</si>
  <si>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</si>
  <si>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</si>
  <si>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</si>
  <si>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</si>
  <si>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</si>
  <si>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</si>
  <si>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</si>
  <si>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</si>
  <si>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</si>
  <si>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</si>
  <si>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</si>
  <si>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</si>
  <si>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</si>
  <si>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</si>
  <si>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</si>
  <si>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</si>
  <si>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</si>
  <si>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</si>
  <si>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</si>
  <si>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</si>
  <si>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</si>
  <si>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</si>
  <si>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</si>
  <si>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</si>
  <si>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</si>
  <si>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</si>
  <si>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</si>
  <si>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</si>
  <si>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</si>
  <si>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</si>
  <si>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</si>
  <si>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</si>
  <si>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</si>
  <si>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</si>
  <si>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</si>
  <si>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</si>
  <si>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</si>
  <si>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</si>
  <si>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</si>
  <si>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</si>
  <si>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</si>
  <si>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</si>
  <si>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</si>
  <si>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</si>
  <si>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</si>
  <si>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</si>
  <si>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</si>
  <si>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</si>
  <si>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</si>
  <si>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</si>
  <si>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</si>
  <si>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</si>
  <si>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</si>
  <si>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</si>
  <si>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</si>
  <si>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</si>
  <si>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</si>
  <si>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</si>
  <si>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</si>
  <si>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</si>
  <si>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</si>
  <si>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</si>
  <si>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</si>
  <si>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</si>
  <si>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</si>
  <si>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</si>
  <si>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</si>
  <si>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</si>
  <si>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</si>
  <si>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</si>
  <si>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</si>
  <si>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</si>
  <si>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</si>
  <si>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</si>
  <si>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</si>
  <si>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</si>
  <si>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</si>
  <si>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</si>
  <si>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</si>
  <si>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</si>
  <si>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</si>
  <si>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</si>
  <si>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</si>
  <si>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</si>
  <si>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</si>
  <si>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</si>
  <si>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</si>
  <si>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</si>
  <si>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</si>
  <si>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</si>
  <si>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</si>
  <si>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</si>
  <si>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</si>
  <si>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</si>
  <si>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</si>
  <si>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</si>
  <si>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</si>
  <si>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</si>
  <si>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</si>
  <si>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</si>
  <si>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</si>
  <si>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</si>
  <si>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</si>
  <si>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</si>
  <si>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</si>
  <si>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</si>
  <si>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</si>
  <si>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</si>
  <si>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</si>
  <si>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</si>
  <si>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</si>
  <si>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</si>
  <si>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</si>
  <si>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</si>
  <si>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</si>
  <si>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</si>
  <si>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</si>
  <si>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</si>
  <si>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</si>
  <si>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</si>
  <si>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</si>
  <si>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</si>
  <si>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</si>
  <si>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</si>
  <si>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</si>
  <si>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</si>
  <si>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</si>
  <si>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</si>
  <si>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</si>
  <si>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</si>
  <si>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</si>
  <si>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</si>
  <si>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</si>
  <si>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</si>
  <si>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</si>
  <si>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</si>
  <si>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</si>
  <si>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</si>
  <si>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</si>
  <si>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</si>
  <si>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</si>
  <si>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</si>
  <si>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</si>
  <si>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</si>
  <si>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</si>
  <si>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</si>
  <si>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</si>
  <si>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</si>
  <si>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</si>
  <si>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</si>
  <si>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</si>
  <si>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</si>
  <si>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</si>
  <si>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</si>
  <si>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</si>
  <si>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</si>
  <si>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</si>
  <si>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</si>
  <si>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</si>
  <si>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</si>
  <si>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</si>
  <si>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</si>
  <si>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</si>
  <si>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</si>
  <si>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</si>
  <si>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</si>
  <si>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</si>
  <si>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</si>
  <si>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</si>
  <si>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</si>
  <si>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</si>
  <si>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</si>
  <si>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</si>
  <si>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</si>
  <si>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</si>
  <si>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</si>
  <si>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</si>
  <si>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</si>
  <si>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</si>
  <si>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</si>
  <si>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</si>
  <si>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</si>
  <si>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</si>
  <si>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</si>
  <si>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</si>
  <si>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</si>
  <si>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</si>
  <si>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</si>
  <si>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</si>
  <si>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</si>
  <si>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</si>
  <si>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</si>
  <si>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</si>
  <si>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</si>
  <si>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</si>
  <si>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</si>
  <si>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</si>
  <si>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</si>
  <si>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</si>
  <si>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</si>
  <si>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</si>
  <si>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</si>
  <si>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</si>
  <si>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</si>
  <si>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</si>
  <si>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</si>
  <si>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</si>
  <si>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</si>
  <si>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</si>
  <si>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</si>
  <si>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</si>
  <si>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</si>
  <si>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</si>
  <si>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</si>
  <si>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</si>
  <si>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</si>
  <si>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</si>
  <si>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</si>
  <si>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</si>
  <si>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</si>
  <si>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</si>
  <si>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</si>
  <si>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</si>
  <si>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</si>
  <si>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</si>
  <si>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</si>
  <si>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</si>
  <si>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</si>
  <si>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</si>
  <si>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</si>
  <si>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</si>
  <si>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</si>
  <si>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</si>
  <si>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</si>
  <si>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</si>
  <si>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</si>
  <si>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</si>
  <si>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</si>
  <si>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</si>
  <si>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</si>
  <si>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</si>
  <si>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</si>
  <si>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</si>
  <si>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</si>
  <si>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</si>
  <si>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</si>
  <si>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</si>
  <si>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</si>
  <si>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</si>
  <si>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</si>
  <si>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</si>
  <si>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</si>
  <si>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</si>
  <si>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</si>
  <si>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</si>
  <si>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</si>
  <si>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</si>
  <si>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</si>
  <si>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</si>
  <si>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</si>
  <si>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</si>
  <si>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</si>
  <si>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</si>
  <si>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</si>
  <si>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</si>
  <si>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</si>
  <si>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</si>
  <si>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</si>
  <si>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</si>
  <si>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</si>
  <si>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</si>
  <si>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</si>
  <si>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</si>
  <si>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</si>
  <si>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</si>
  <si>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</si>
  <si>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</si>
  <si>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</si>
  <si>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</si>
  <si>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</si>
  <si>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</si>
  <si>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</si>
  <si>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</si>
  <si>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</si>
  <si>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</si>
  <si>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</si>
  <si>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</si>
  <si>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</si>
  <si>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</si>
  <si>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</si>
  <si>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</si>
  <si>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</si>
  <si>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</si>
  <si>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</si>
  <si>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</si>
  <si>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</si>
  <si>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</si>
  <si>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</si>
  <si>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</si>
  <si>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</si>
  <si>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</si>
  <si>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</si>
  <si>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</si>
  <si>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</si>
  <si>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</si>
  <si>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</si>
  <si>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</si>
  <si>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</si>
  <si>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</si>
  <si>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</si>
  <si>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</si>
  <si>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</si>
  <si>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</si>
  <si>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</si>
  <si>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</si>
  <si>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</si>
  <si>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</si>
  <si>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</si>
  <si>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</si>
  <si>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</si>
  <si>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</si>
  <si>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</si>
  <si>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</si>
  <si>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</si>
  <si>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</si>
  <si>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</si>
  <si>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</si>
  <si>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</si>
  <si>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</si>
  <si>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</si>
  <si>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</si>
  <si>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</si>
  <si>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</si>
  <si>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</si>
  <si>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</si>
  <si>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</si>
  <si>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</si>
  <si>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</si>
  <si>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</si>
  <si>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</si>
  <si>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</si>
  <si>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</si>
  <si>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</si>
  <si>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</si>
  <si>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</si>
  <si>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</si>
  <si>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</si>
  <si>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</si>
  <si>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</si>
  <si>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</si>
  <si>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</si>
  <si>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</si>
  <si>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</si>
  <si>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</si>
  <si>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</si>
  <si>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</si>
  <si>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</si>
  <si>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</si>
  <si>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</si>
  <si>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</si>
  <si>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</si>
  <si>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</si>
  <si>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</si>
  <si>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</si>
  <si>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</si>
  <si>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</si>
  <si>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</si>
  <si>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</si>
  <si>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</si>
  <si>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</si>
  <si>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</si>
  <si>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</si>
  <si>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</si>
  <si>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</si>
  <si>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</si>
  <si>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</si>
  <si>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</si>
  <si>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</si>
  <si>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</si>
  <si>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</si>
  <si>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</si>
  <si>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</si>
  <si>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</si>
  <si>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</si>
  <si>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</si>
  <si>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</si>
  <si>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</si>
  <si>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</si>
  <si>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</si>
  <si>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</si>
  <si>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</si>
  <si>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</si>
  <si>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</si>
  <si>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</si>
  <si>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</si>
  <si>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</si>
  <si>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</si>
  <si>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</si>
  <si>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</si>
  <si>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</si>
  <si>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</si>
  <si>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</si>
  <si>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</si>
  <si>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</si>
  <si>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</si>
  <si>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</si>
  <si>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</si>
  <si>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</si>
  <si>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</si>
  <si>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</si>
  <si>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</si>
  <si>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</si>
  <si>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</si>
  <si>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</si>
  <si>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</si>
  <si>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</si>
  <si>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</si>
  <si>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</si>
  <si>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</si>
  <si>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</si>
  <si>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</si>
  <si>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</si>
  <si>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</si>
  <si>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</si>
  <si>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</si>
  <si>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</si>
  <si>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</si>
  <si>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</si>
  <si>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</si>
  <si>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</si>
  <si>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</si>
  <si>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</si>
  <si>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</si>
  <si>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</si>
  <si>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</si>
  <si>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</si>
  <si>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</si>
  <si>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</si>
  <si>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</si>
  <si>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</si>
  <si>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</si>
  <si>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</si>
  <si>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</si>
  <si>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</si>
  <si>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</si>
  <si>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</si>
  <si>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</si>
  <si>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</si>
  <si>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</si>
  <si>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</si>
  <si>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</si>
  <si>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</si>
  <si>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</si>
  <si>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</si>
  <si>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</si>
  <si>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</si>
  <si>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</si>
  <si>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</si>
  <si>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</si>
  <si>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</si>
  <si>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</si>
  <si>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</si>
  <si>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</si>
  <si>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</si>
  <si>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</si>
  <si>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</si>
  <si>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</si>
  <si>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</si>
  <si>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</si>
  <si>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</si>
  <si>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</si>
  <si>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</si>
  <si>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</si>
  <si>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</si>
  <si>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</si>
  <si>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</si>
  <si>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</si>
  <si>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</si>
  <si>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</si>
  <si>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</si>
  <si>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</si>
  <si>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</si>
  <si>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</si>
  <si>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</si>
  <si>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</si>
  <si>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</si>
  <si>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</si>
  <si>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</si>
  <si>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</si>
  <si>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</si>
  <si>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</si>
  <si>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</si>
  <si>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</si>
  <si>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</si>
  <si>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</si>
  <si>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</si>
  <si>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</si>
  <si>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</si>
  <si>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</si>
  <si>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</si>
  <si>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</si>
  <si>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</si>
  <si>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</si>
  <si>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</si>
  <si>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</si>
  <si>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</si>
  <si>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</si>
  <si>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</si>
  <si>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</si>
  <si>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</si>
  <si>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</si>
  <si>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</si>
  <si>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</si>
  <si>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</si>
  <si>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</si>
  <si>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</si>
  <si>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</si>
  <si>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</si>
  <si>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</si>
  <si>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</si>
  <si>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</si>
  <si>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</si>
  <si>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</si>
  <si>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</si>
  <si>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</si>
  <si>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</si>
  <si>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</si>
  <si>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</si>
  <si>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</si>
  <si>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</si>
  <si>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</si>
  <si>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</si>
  <si>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</si>
  <si>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</si>
  <si>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</si>
  <si>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</si>
  <si>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</si>
  <si>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</si>
  <si>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</si>
  <si>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</si>
  <si>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</si>
  <si>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</si>
  <si>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</si>
  <si>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</si>
  <si>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</si>
  <si>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</si>
  <si>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</si>
  <si>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</si>
  <si>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</si>
  <si>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</si>
  <si>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</si>
  <si>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</si>
  <si>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</si>
  <si>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</si>
  <si>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</si>
  <si>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</si>
  <si>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</si>
  <si>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</si>
  <si>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</si>
  <si>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</si>
  <si>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</si>
  <si>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</si>
  <si>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</si>
  <si>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</si>
  <si>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</si>
  <si>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</si>
  <si>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</si>
  <si>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</si>
  <si>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</si>
  <si>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</si>
  <si>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</si>
  <si>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</si>
  <si>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</si>
  <si>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</si>
  <si>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</si>
  <si>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</si>
  <si>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</si>
  <si>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</si>
  <si>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</si>
  <si>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</si>
  <si>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</si>
  <si>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</si>
  <si>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</si>
  <si>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</si>
  <si>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</si>
  <si>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</si>
  <si>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</si>
  <si>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</si>
  <si>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</si>
  <si>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</si>
  <si>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</si>
  <si>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</si>
  <si>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</si>
  <si>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</si>
  <si>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</si>
  <si>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</si>
  <si>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</si>
  <si>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</si>
  <si>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</si>
  <si>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</si>
  <si>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</si>
  <si>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</si>
  <si>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</si>
  <si>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</si>
  <si>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</si>
  <si>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</si>
  <si>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</si>
  <si>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</si>
  <si>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</si>
  <si>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</si>
  <si>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</si>
  <si>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</si>
  <si>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</si>
  <si>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</si>
  <si>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</si>
  <si>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</si>
  <si>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</si>
  <si>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</si>
  <si>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</si>
  <si>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</si>
  <si>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</si>
  <si>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</si>
  <si>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</si>
  <si>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</si>
  <si>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</si>
  <si>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</si>
  <si>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</si>
  <si>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</si>
  <si>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</si>
  <si>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</si>
  <si>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</si>
  <si>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</si>
  <si>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</si>
  <si>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</si>
  <si>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</si>
  <si>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</si>
  <si>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</si>
  <si>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</si>
  <si>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</si>
  <si>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</si>
  <si>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</si>
  <si>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</si>
  <si>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</si>
  <si>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</si>
  <si>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</si>
  <si>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</si>
  <si>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</si>
  <si>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</si>
  <si>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</si>
  <si>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</si>
  <si>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</si>
  <si>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</si>
  <si>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</si>
  <si>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</si>
  <si>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</si>
  <si>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</si>
  <si>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</si>
  <si>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</si>
  <si>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</si>
  <si>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</si>
  <si>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</si>
  <si>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</si>
  <si>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</si>
  <si>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</si>
  <si>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</si>
  <si>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</si>
  <si>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</si>
  <si>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</si>
  <si>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</si>
  <si>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</si>
  <si>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</si>
  <si>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</si>
  <si>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</si>
  <si>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</si>
  <si>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</si>
  <si>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</si>
  <si>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</si>
  <si>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</si>
  <si>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</si>
  <si>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</si>
  <si>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</si>
  <si>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</si>
  <si>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</si>
  <si>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</si>
  <si>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</si>
  <si>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</si>
  <si>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</si>
  <si>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</si>
  <si>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</si>
  <si>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</si>
  <si>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</si>
  <si>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</si>
  <si>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</si>
  <si>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</si>
  <si>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</si>
  <si>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</si>
  <si>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</si>
  <si>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</si>
  <si>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</si>
  <si>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</si>
  <si>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</si>
  <si>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</si>
  <si>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</si>
  <si>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</si>
  <si>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</si>
  <si>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</si>
  <si>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</si>
  <si>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</si>
  <si>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</si>
  <si>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</si>
  <si>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</si>
  <si>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</si>
  <si>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</si>
  <si>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</si>
  <si>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</si>
  <si>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</si>
  <si>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</si>
  <si>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</si>
  <si>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</si>
  <si>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</si>
  <si>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</si>
  <si>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</si>
  <si>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</si>
  <si>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</si>
  <si>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</si>
  <si>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</si>
  <si>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</si>
  <si>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</si>
  <si>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</si>
  <si>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</si>
  <si>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</si>
  <si>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</si>
  <si>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</si>
  <si>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</si>
  <si>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</si>
  <si>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</si>
  <si>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</si>
  <si>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</si>
  <si>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</si>
  <si>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</si>
  <si>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</si>
  <si>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</si>
  <si>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</si>
  <si>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</si>
  <si>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</si>
  <si>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</si>
  <si>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</si>
  <si>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</si>
  <si>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</si>
  <si>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</si>
  <si>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</si>
  <si>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</si>
  <si>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</si>
  <si>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</si>
  <si>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</si>
  <si>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</si>
  <si>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</si>
  <si>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</si>
  <si>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</si>
  <si>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</si>
  <si>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</si>
  <si>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</si>
  <si>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</si>
  <si>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</si>
  <si>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</si>
  <si>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</si>
  <si>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</si>
  <si>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</si>
  <si>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</si>
  <si>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</si>
  <si>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</si>
  <si>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</si>
  <si>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</si>
  <si>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</si>
  <si>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</si>
  <si>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</si>
  <si>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</si>
  <si>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</si>
  <si>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</si>
  <si>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</si>
  <si>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</si>
  <si>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</si>
  <si>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</si>
  <si>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</si>
  <si>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</si>
  <si>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</si>
  <si>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</si>
  <si>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</si>
  <si>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</si>
  <si>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</si>
  <si>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</si>
  <si>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</si>
  <si>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</si>
  <si>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</si>
  <si>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</si>
  <si>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</si>
  <si>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</si>
  <si>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</si>
  <si>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</si>
  <si>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</si>
  <si>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</si>
  <si>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</si>
  <si>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</si>
  <si>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</si>
  <si>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</si>
  <si>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</si>
  <si>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</si>
  <si>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</si>
  <si>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</si>
  <si>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</si>
  <si>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</si>
  <si>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</si>
  <si>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</si>
  <si>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</si>
  <si>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</si>
  <si>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</si>
  <si>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</si>
  <si>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</si>
  <si>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</si>
  <si>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</si>
  <si>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</si>
  <si>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</si>
  <si>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</si>
  <si>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</si>
  <si>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</si>
  <si>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</si>
  <si>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</si>
  <si>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</si>
  <si>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</si>
  <si>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</si>
  <si>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</si>
  <si>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</si>
  <si>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</si>
  <si>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</si>
  <si>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</si>
  <si>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</si>
  <si>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</si>
  <si>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</si>
  <si>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</si>
  <si>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</si>
  <si>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</si>
  <si>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</si>
  <si>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</si>
  <si>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</si>
  <si>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</si>
  <si>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</si>
  <si>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</si>
  <si>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</si>
  <si>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</si>
  <si>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</si>
  <si>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</si>
  <si>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</si>
  <si>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</si>
  <si>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</si>
  <si>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</si>
  <si>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</si>
  <si>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</si>
  <si>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</si>
  <si>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</si>
  <si>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</si>
  <si>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</si>
  <si>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</si>
  <si>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</si>
  <si>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</si>
  <si>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</si>
  <si>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</si>
  <si>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</si>
  <si>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</si>
  <si>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</si>
  <si>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</si>
  <si>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</si>
  <si>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</si>
  <si>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</si>
  <si>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</si>
  <si>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</si>
  <si>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</si>
  <si>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</si>
  <si>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</si>
  <si>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</si>
  <si>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</si>
  <si>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</si>
  <si>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</si>
  <si>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</si>
  <si>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</si>
  <si>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</si>
  <si>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</si>
  <si>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</si>
  <si>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</si>
  <si>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</si>
  <si>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</si>
  <si>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</si>
  <si>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</si>
  <si>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</si>
  <si>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</si>
  <si>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</si>
  <si>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</si>
  <si>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</si>
  <si>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</si>
  <si>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</si>
  <si>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</si>
  <si>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</si>
  <si>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</si>
  <si>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</si>
  <si>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</si>
  <si>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</si>
  <si>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</si>
  <si>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</si>
  <si>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</si>
  <si>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</si>
  <si>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</si>
  <si>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</si>
  <si>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</si>
  <si>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</si>
  <si>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</si>
  <si>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</si>
  <si>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</si>
  <si>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</si>
  <si>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</si>
  <si>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</si>
  <si>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</si>
  <si>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</si>
  <si>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</si>
  <si>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</si>
  <si>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</si>
  <si>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</si>
  <si>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</si>
  <si>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</si>
  <si>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</si>
  <si>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</si>
  <si>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</si>
  <si>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</si>
  <si>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</si>
  <si>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</si>
  <si>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</si>
  <si>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</si>
  <si>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</si>
  <si>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</si>
  <si>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</si>
  <si>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</si>
  <si>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</si>
  <si>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</si>
  <si>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</si>
  <si>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</si>
  <si>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</si>
  <si>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</si>
  <si>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</si>
  <si>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</si>
  <si>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</si>
  <si>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</si>
  <si>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</si>
  <si>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</si>
  <si>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</si>
  <si>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</si>
  <si>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</si>
  <si>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</si>
  <si>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</si>
  <si>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</si>
  <si>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</si>
  <si>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</si>
  <si>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</si>
  <si>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</si>
  <si>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</si>
  <si>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</si>
  <si>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</si>
  <si>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</si>
  <si>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</si>
  <si>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</si>
  <si>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</si>
  <si>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</si>
  <si>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</si>
  <si>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</si>
  <si>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</si>
  <si>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</si>
  <si>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</si>
  <si>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</si>
  <si>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</si>
  <si>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</si>
  <si>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</si>
  <si>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</si>
  <si>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</si>
  <si>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</si>
  <si>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</si>
  <si>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</si>
  <si>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</si>
  <si>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</si>
  <si>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</si>
  <si>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</si>
  <si>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</si>
  <si>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</si>
  <si>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</si>
  <si>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</si>
  <si>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</si>
  <si>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</si>
  <si>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</si>
  <si>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</si>
  <si>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</si>
  <si>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</si>
  <si>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</si>
  <si>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</si>
  <si>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</si>
  <si>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</si>
  <si>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</si>
  <si>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</si>
  <si>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</si>
  <si>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</si>
  <si>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</si>
  <si>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</si>
  <si>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</si>
  <si>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</si>
  <si>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</si>
  <si>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</si>
  <si>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</si>
  <si>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</si>
  <si>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</si>
  <si>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</si>
  <si>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</si>
  <si>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</si>
  <si>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</si>
  <si>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</si>
  <si>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</si>
  <si>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</si>
  <si>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</si>
  <si>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</si>
  <si>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</si>
  <si>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</si>
  <si>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</si>
  <si>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</si>
  <si>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</si>
  <si>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</si>
  <si>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</si>
  <si>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</si>
  <si>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</si>
  <si>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</si>
  <si>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</si>
  <si>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</si>
  <si>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</si>
  <si>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</si>
  <si>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</si>
  <si>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</si>
  <si>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</si>
  <si>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</si>
  <si>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</si>
  <si>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</si>
  <si>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</si>
  <si>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</si>
  <si>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</si>
  <si>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</si>
  <si>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</si>
  <si>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</si>
  <si>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</si>
  <si>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</si>
  <si>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</si>
  <si>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</si>
  <si>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</si>
  <si>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</si>
  <si>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</si>
  <si>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</si>
  <si>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</si>
  <si>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</si>
  <si>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</si>
  <si>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</si>
  <si>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</si>
  <si>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</si>
  <si>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</si>
  <si>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</si>
  <si>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</si>
  <si>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</si>
  <si>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</si>
  <si>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</si>
  <si>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</si>
  <si>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</si>
  <si>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</si>
  <si>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</si>
  <si>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</si>
  <si>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</si>
  <si>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</si>
  <si>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</si>
  <si>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</si>
  <si>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</si>
  <si>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</si>
  <si>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</si>
  <si>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</si>
  <si>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</si>
  <si>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</si>
  <si>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</si>
  <si>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</si>
  <si>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</si>
  <si>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</si>
  <si>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</si>
  <si>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</si>
  <si>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</si>
  <si>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</si>
  <si>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</si>
  <si>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</si>
  <si>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</si>
  <si>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</si>
  <si>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</si>
  <si>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</si>
  <si>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</si>
  <si>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</si>
  <si>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</si>
  <si>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</si>
  <si>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</si>
  <si>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</si>
  <si>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</si>
  <si>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</si>
  <si>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</si>
  <si>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</si>
  <si>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</si>
  <si>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</si>
  <si>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</si>
  <si>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</si>
  <si>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</si>
  <si>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</si>
  <si>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</si>
  <si>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</si>
  <si>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</si>
  <si>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</si>
  <si>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</si>
  <si>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</si>
  <si>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</si>
  <si>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</si>
  <si>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</si>
  <si>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</si>
  <si>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</si>
  <si>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</si>
  <si>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</si>
  <si>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</si>
  <si>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</si>
  <si>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</si>
  <si>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</si>
  <si>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</si>
  <si>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</si>
  <si>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</si>
  <si>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</si>
  <si>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</si>
  <si>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</si>
  <si>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</si>
  <si>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</si>
  <si>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</si>
  <si>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</si>
  <si>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</si>
  <si>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</si>
  <si>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</si>
  <si>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</si>
  <si>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</si>
  <si>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</si>
  <si>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</si>
  <si>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</si>
  <si>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</si>
  <si>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</si>
  <si>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</si>
  <si>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</si>
  <si>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</si>
  <si>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</si>
  <si>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</si>
  <si>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</si>
  <si>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</si>
  <si>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</si>
  <si>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</si>
  <si>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</si>
  <si>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</si>
  <si>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</si>
  <si>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</si>
  <si>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</si>
  <si>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</si>
  <si>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</si>
  <si>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</si>
  <si>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</si>
  <si>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</si>
  <si>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</si>
  <si>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</si>
  <si>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</si>
  <si>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</si>
  <si>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</si>
  <si>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</si>
  <si>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</si>
  <si>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</si>
  <si>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</si>
  <si>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</si>
  <si>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</si>
  <si>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</si>
  <si>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</si>
  <si>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</si>
  <si>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</si>
  <si>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</si>
  <si>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</si>
  <si>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</si>
  <si>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</si>
  <si>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</si>
  <si>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</si>
  <si>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</si>
  <si>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</si>
  <si>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</si>
  <si>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</si>
  <si>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</si>
  <si>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</si>
  <si>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</si>
  <si>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</si>
  <si>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</si>
  <si>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</si>
  <si>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</si>
  <si>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</si>
  <si>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</si>
  <si>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</si>
  <si>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</si>
  <si>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</si>
  <si>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</si>
  <si>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</si>
  <si>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</si>
  <si>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</si>
  <si>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</si>
  <si>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</si>
  <si>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</si>
  <si>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</si>
  <si>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</si>
  <si>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</si>
  <si>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</si>
  <si>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</si>
  <si>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</si>
  <si>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</si>
  <si>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</si>
  <si>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</si>
  <si>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</si>
  <si>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</si>
  <si>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</si>
  <si>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</si>
  <si>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</si>
  <si>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</si>
  <si>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</si>
  <si>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</si>
  <si>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</si>
  <si>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</si>
  <si>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</si>
  <si>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</si>
  <si>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</si>
  <si>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</si>
  <si>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</si>
  <si>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</si>
  <si>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</si>
  <si>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</si>
  <si>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</si>
  <si>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</si>
  <si>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</si>
  <si>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</si>
  <si>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</si>
  <si>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</si>
  <si>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</si>
  <si>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</si>
  <si>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</si>
  <si>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</si>
  <si>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</si>
  <si>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</si>
  <si>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</si>
  <si>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</si>
  <si>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</si>
  <si>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</si>
  <si>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</si>
  <si>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</si>
  <si>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</si>
  <si>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</si>
  <si>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</si>
  <si>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</si>
  <si>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</si>
  <si>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</si>
  <si>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</si>
  <si>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</si>
  <si>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</si>
  <si>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</si>
  <si>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</si>
  <si>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</si>
  <si>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</si>
  <si>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</si>
  <si>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</si>
  <si>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</si>
  <si>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</si>
  <si>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</si>
  <si>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</si>
  <si>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</si>
  <si>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</si>
  <si>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</si>
  <si>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</si>
  <si>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</si>
  <si>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</si>
  <si>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</si>
  <si>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</si>
  <si>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</si>
  <si>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</si>
  <si>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</si>
  <si>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</si>
  <si>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</si>
  <si>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</si>
  <si>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</si>
  <si>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</si>
  <si>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</si>
  <si>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</si>
  <si>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</si>
  <si>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</si>
  <si>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</si>
  <si>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</si>
  <si>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</si>
  <si>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</si>
  <si>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</si>
  <si>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</si>
  <si>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</si>
  <si>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</si>
  <si>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</si>
  <si>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</si>
  <si>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</si>
  <si>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</si>
  <si>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</si>
  <si>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</si>
  <si>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</si>
  <si>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</si>
  <si>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</si>
  <si>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</si>
  <si>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</si>
  <si>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</si>
  <si>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</si>
  <si>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</si>
  <si>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</si>
  <si>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</si>
  <si>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</si>
  <si>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</si>
  <si>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</si>
  <si>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</si>
  <si>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</si>
  <si>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</si>
  <si>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</si>
  <si>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</si>
  <si>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</si>
  <si>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</si>
  <si>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</si>
  <si>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</si>
  <si>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</si>
  <si>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</si>
  <si>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</si>
  <si>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</si>
  <si>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</si>
  <si>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</si>
  <si>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</si>
  <si>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</si>
  <si>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</si>
  <si>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</si>
  <si>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</si>
  <si>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</si>
  <si>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</si>
  <si>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</si>
  <si>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</si>
  <si>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</si>
  <si>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</si>
  <si>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</si>
  <si>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</si>
  <si>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</si>
  <si>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</si>
  <si>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</si>
  <si>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</si>
  <si>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</si>
  <si>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</si>
  <si>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</si>
  <si>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</si>
  <si>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</si>
  <si>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</si>
  <si>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</si>
  <si>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</si>
  <si>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</si>
  <si>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</si>
  <si>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</si>
  <si>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</si>
  <si>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</si>
  <si>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</si>
  <si>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</si>
  <si>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</si>
  <si>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</si>
  <si>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</si>
  <si>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</si>
  <si>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</si>
  <si>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</si>
  <si>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</si>
  <si>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</si>
  <si>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</si>
  <si>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</si>
  <si>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</si>
  <si>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</si>
  <si>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</si>
  <si>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</si>
  <si>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</si>
  <si>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</si>
  <si>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</si>
  <si>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</si>
  <si>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</si>
  <si>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</si>
  <si>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</si>
  <si>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</si>
  <si>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</si>
  <si>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</si>
  <si>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</si>
  <si>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</si>
  <si>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</si>
  <si>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</si>
  <si>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</si>
  <si>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</si>
  <si>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</si>
  <si>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</si>
  <si>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</si>
  <si>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</si>
  <si>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</si>
  <si>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</si>
  <si>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</si>
  <si>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</si>
  <si>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</si>
  <si>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</si>
  <si>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</si>
  <si>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</si>
  <si>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</si>
  <si>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</si>
  <si>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</si>
  <si>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</si>
  <si>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</si>
  <si>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</si>
  <si>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</si>
  <si>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</si>
  <si>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</si>
  <si>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</si>
  <si>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</si>
  <si>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</si>
  <si>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</si>
  <si>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</si>
  <si>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</si>
  <si>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</si>
  <si>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</si>
  <si>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</si>
  <si>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</si>
  <si>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</si>
  <si>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</si>
  <si>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</si>
  <si>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</si>
  <si>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</si>
  <si>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</si>
  <si>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</si>
  <si>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</si>
  <si>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</si>
  <si>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</si>
  <si>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</si>
  <si>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</si>
  <si>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</si>
  <si>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</si>
  <si>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</si>
  <si>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</si>
  <si>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</si>
  <si>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</si>
  <si>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</si>
  <si>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</si>
  <si>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</si>
  <si>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</si>
  <si>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</si>
  <si>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</si>
  <si>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</si>
  <si>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</si>
  <si>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</si>
  <si>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</si>
  <si>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</si>
  <si>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</si>
  <si>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</si>
  <si>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</si>
  <si>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</si>
  <si>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</si>
  <si>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</si>
  <si>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</si>
  <si>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</si>
  <si>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</si>
  <si>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</si>
  <si>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</si>
  <si>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</si>
  <si>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</si>
  <si>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</si>
  <si>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</si>
  <si>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</si>
  <si>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</si>
  <si>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</si>
  <si>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</si>
  <si>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</si>
  <si>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</si>
  <si>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</si>
  <si>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</si>
  <si>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</si>
  <si>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</si>
  <si>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</si>
  <si>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</si>
  <si>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</si>
  <si>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</si>
  <si>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</si>
  <si>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</si>
  <si>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</si>
  <si>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</si>
  <si>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</si>
  <si>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</si>
  <si>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</si>
  <si>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</si>
  <si>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</si>
  <si>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</si>
  <si>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</si>
  <si>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</si>
  <si>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</si>
  <si>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</si>
  <si>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</si>
  <si>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</si>
  <si>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</si>
  <si>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</si>
  <si>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</si>
  <si>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</si>
  <si>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</si>
  <si>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</si>
  <si>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</si>
  <si>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</si>
  <si>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</si>
  <si>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</si>
  <si>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</si>
  <si>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</si>
  <si>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</si>
  <si>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</si>
  <si>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</si>
  <si>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</si>
  <si>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</si>
  <si>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</si>
  <si>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</si>
  <si>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</si>
  <si>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</si>
  <si>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</si>
  <si>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</si>
  <si>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</si>
  <si>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</si>
  <si>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</si>
  <si>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</si>
  <si>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</si>
  <si>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</si>
  <si>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</si>
  <si>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</si>
  <si>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</si>
  <si>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</si>
  <si>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</si>
  <si>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</si>
  <si>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</si>
  <si>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</si>
  <si>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</si>
  <si>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</si>
  <si>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</si>
  <si>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</si>
  <si>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</si>
  <si>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</si>
  <si>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</si>
  <si>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</si>
  <si>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</si>
  <si>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</si>
  <si>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</si>
  <si>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</si>
  <si>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</si>
  <si>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</si>
  <si>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</si>
  <si>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</si>
  <si>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</si>
  <si>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</si>
  <si>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</si>
  <si>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</si>
  <si>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</si>
  <si>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</si>
  <si>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</si>
  <si>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</si>
  <si>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</si>
  <si>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</si>
  <si>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</si>
  <si>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</si>
  <si>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</si>
  <si>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</si>
  <si>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</si>
  <si>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</si>
  <si>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</si>
  <si>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</si>
  <si>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</si>
  <si>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</si>
  <si>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</si>
  <si>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</si>
  <si>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</si>
  <si>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</si>
  <si>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</si>
  <si>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</si>
  <si>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</si>
  <si>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</si>
  <si>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</si>
  <si>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</si>
  <si>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</si>
  <si>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</si>
  <si>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</si>
  <si>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</si>
  <si>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</si>
  <si>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</si>
  <si>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</si>
  <si>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</si>
  <si>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</si>
  <si>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</si>
  <si>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</si>
  <si>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</si>
  <si>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</si>
  <si>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</si>
  <si>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</si>
  <si>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</si>
  <si>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</si>
  <si>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</si>
  <si>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</si>
  <si>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</si>
  <si>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</si>
  <si>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</si>
  <si>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</si>
  <si>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</si>
  <si>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</si>
  <si>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</si>
  <si>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</si>
  <si>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</si>
  <si>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</si>
  <si>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</si>
  <si>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</si>
  <si>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</si>
  <si>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</si>
  <si>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</si>
  <si>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</si>
  <si>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</si>
  <si>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</si>
  <si>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</si>
  <si>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</si>
  <si>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</si>
  <si>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</si>
  <si>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</si>
  <si>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</si>
  <si>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</si>
  <si>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</si>
  <si>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</si>
  <si>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</si>
  <si>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</si>
  <si>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</si>
  <si>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</si>
  <si>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</si>
  <si>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</si>
  <si>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</si>
  <si>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</si>
  <si>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</si>
  <si>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</si>
  <si>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</si>
  <si>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</si>
  <si>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</si>
  <si>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</si>
  <si>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</si>
  <si>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</si>
  <si>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</si>
  <si>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</si>
  <si>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</si>
  <si>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</si>
  <si>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</si>
  <si>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</si>
  <si>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</si>
  <si>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</si>
  <si>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</si>
  <si>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</si>
  <si>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</si>
  <si>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</si>
  <si>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</si>
  <si>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</si>
  <si>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</si>
  <si>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</si>
  <si>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</si>
  <si>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</si>
  <si>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</si>
  <si>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</si>
  <si>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</si>
  <si>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</si>
  <si>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</si>
  <si>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</si>
  <si>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</si>
  <si>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</si>
  <si>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</si>
  <si>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</si>
  <si>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</si>
  <si>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</si>
  <si>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</si>
  <si>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</si>
  <si>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</si>
  <si>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</si>
  <si>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</si>
  <si>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</si>
  <si>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</si>
  <si>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</si>
  <si>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</si>
  <si>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</si>
  <si>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</si>
  <si>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</si>
  <si>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</si>
  <si>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</si>
  <si>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</si>
  <si>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</si>
  <si>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</si>
  <si>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</si>
  <si>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</si>
  <si>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</si>
  <si>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</si>
  <si>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</si>
  <si>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</si>
  <si>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</si>
  <si>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</si>
  <si>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</si>
  <si>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</si>
  <si>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</si>
  <si>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</si>
  <si>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</si>
  <si>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</si>
  <si>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</si>
  <si>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</si>
  <si>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</si>
  <si>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</si>
  <si>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</si>
  <si>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</si>
  <si>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</si>
  <si>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</si>
  <si>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</si>
  <si>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</si>
  <si>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</si>
  <si>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</si>
  <si>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</si>
  <si>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</si>
  <si>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</si>
  <si>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</si>
  <si>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</si>
  <si>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</si>
  <si>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</si>
  <si>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</si>
  <si>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</si>
  <si>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</si>
  <si>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</si>
  <si>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</si>
  <si>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</si>
  <si>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</si>
  <si>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</si>
  <si>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</si>
  <si>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</si>
  <si>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</si>
  <si>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</si>
  <si>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</si>
  <si>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</si>
  <si>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</si>
  <si>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</si>
  <si>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</si>
  <si>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</si>
  <si>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</si>
  <si>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</si>
  <si>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</si>
  <si>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</si>
  <si>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</si>
  <si>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</si>
  <si>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</si>
  <si>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</si>
  <si>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</si>
  <si>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</si>
  <si>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</si>
  <si>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</si>
  <si>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</si>
  <si>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</si>
  <si>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</si>
  <si>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</si>
  <si>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</si>
  <si>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</si>
  <si>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</si>
  <si>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</si>
  <si>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</si>
  <si>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</si>
  <si>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</si>
  <si>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</si>
  <si>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</si>
  <si>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</si>
  <si>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</si>
  <si>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</si>
  <si>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</si>
  <si>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</si>
  <si>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</si>
  <si>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</si>
  <si>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</si>
  <si>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</si>
  <si>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</si>
  <si>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</si>
  <si>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</si>
  <si>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</si>
  <si>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</si>
  <si>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</si>
  <si>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</si>
  <si>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</si>
  <si>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</si>
  <si>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</si>
  <si>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</si>
  <si>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</si>
  <si>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</si>
  <si>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</si>
  <si>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</si>
  <si>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</si>
  <si>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</si>
  <si>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</si>
  <si>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</si>
  <si>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</si>
  <si>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</si>
  <si>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</si>
  <si>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</si>
  <si>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</si>
  <si>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</si>
  <si>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</si>
  <si>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</si>
  <si>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</si>
  <si>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</si>
  <si>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</si>
  <si>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</si>
  <si>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</si>
  <si>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</si>
  <si>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</si>
  <si>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</si>
  <si>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</si>
  <si>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</si>
  <si>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</si>
  <si>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</si>
  <si>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</si>
  <si>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</si>
  <si>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</si>
  <si>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</si>
  <si>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</si>
  <si>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</si>
  <si>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</si>
  <si>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</si>
  <si>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</si>
  <si>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</si>
  <si>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</si>
  <si>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</si>
  <si>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</si>
  <si>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</si>
  <si>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</si>
  <si>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</si>
  <si>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</si>
  <si>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</si>
  <si>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</si>
  <si>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</si>
  <si>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</si>
  <si>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</si>
  <si>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</si>
  <si>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</si>
  <si>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</si>
  <si>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</si>
  <si>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</si>
  <si>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</si>
  <si>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</si>
  <si>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</si>
  <si>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</si>
  <si>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</si>
  <si>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</si>
  <si>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</si>
  <si>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</si>
  <si>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</si>
  <si>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</si>
  <si>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</si>
  <si>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</si>
  <si>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</si>
  <si>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</si>
  <si>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</si>
  <si>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</si>
  <si>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</si>
  <si>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</si>
  <si>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</si>
  <si>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</si>
  <si>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</si>
  <si>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</si>
  <si>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</si>
  <si>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</si>
  <si>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</si>
  <si>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</si>
  <si>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</si>
  <si>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</si>
  <si>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</si>
  <si>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</si>
  <si>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</si>
  <si>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</si>
  <si>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</si>
  <si>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</si>
  <si>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</si>
  <si>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</si>
  <si>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</si>
  <si>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</si>
  <si>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</si>
  <si>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</si>
  <si>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</si>
  <si>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</si>
  <si>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</si>
  <si>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</si>
  <si>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</si>
  <si>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</si>
  <si>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</si>
  <si>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</si>
  <si>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</si>
  <si>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</si>
  <si>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</si>
  <si>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</si>
  <si>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</si>
  <si>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</si>
  <si>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</si>
  <si>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</si>
  <si>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</si>
  <si>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</si>
  <si>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</si>
  <si>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</si>
  <si>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</si>
  <si>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</si>
  <si>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</si>
  <si>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</si>
  <si>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</si>
  <si>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</si>
  <si>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</si>
  <si>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</si>
  <si>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</si>
  <si>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</si>
  <si>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</si>
  <si>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</si>
  <si>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</si>
  <si>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</si>
  <si>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</si>
  <si>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</si>
  <si>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</si>
  <si>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</si>
  <si>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</si>
  <si>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</si>
  <si>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</si>
  <si>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</si>
  <si>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</si>
  <si>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</si>
  <si>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</si>
  <si>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</si>
  <si>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</si>
  <si>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</si>
  <si>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</si>
  <si>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</si>
  <si>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</si>
  <si>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</si>
  <si>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</si>
  <si>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</si>
  <si>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</si>
  <si>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</si>
  <si>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</si>
  <si>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</si>
  <si>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</si>
  <si>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</si>
  <si>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</si>
  <si>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</si>
  <si>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</si>
  <si>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</si>
  <si>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</si>
  <si>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</si>
  <si>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</si>
  <si>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</si>
  <si>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</si>
  <si>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</si>
  <si>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</si>
  <si>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</si>
  <si>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</si>
  <si>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</si>
  <si>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</si>
  <si>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</si>
  <si>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</si>
  <si>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</si>
  <si>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</si>
  <si>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</si>
  <si>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</si>
  <si>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</si>
  <si>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</si>
  <si>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</si>
  <si>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</si>
  <si>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</si>
  <si>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</si>
  <si>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</si>
  <si>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</si>
  <si>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</si>
  <si>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</si>
  <si>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</si>
  <si>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</si>
  <si>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</si>
  <si>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</si>
  <si>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</si>
  <si>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</si>
  <si>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</si>
  <si>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</si>
  <si>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</si>
  <si>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</si>
  <si>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</si>
  <si>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</si>
  <si>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</si>
  <si>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</si>
  <si>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</si>
  <si>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</si>
  <si>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</si>
  <si>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</si>
  <si>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</si>
  <si>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</si>
  <si>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</si>
  <si>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</si>
  <si>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</si>
  <si>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</si>
  <si>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</si>
  <si>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</si>
  <si>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</si>
  <si>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</si>
  <si>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</si>
  <si>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</si>
  <si>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</si>
  <si>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</si>
  <si>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</si>
  <si>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</si>
  <si>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</si>
  <si>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</si>
  <si>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</si>
  <si>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</si>
  <si>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</si>
  <si>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</si>
  <si>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</si>
  <si>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</si>
  <si>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</si>
  <si>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</si>
  <si>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</si>
  <si>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</si>
  <si>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</si>
  <si>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</si>
  <si>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</si>
  <si>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</si>
  <si>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</si>
  <si>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</si>
  <si>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</si>
  <si>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</si>
  <si>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</si>
  <si>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</si>
  <si>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</si>
  <si>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</si>
  <si>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</si>
  <si>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</si>
  <si>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</si>
  <si>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</si>
  <si>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</si>
  <si>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</si>
  <si>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</si>
  <si>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</si>
  <si>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</si>
  <si>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</si>
  <si>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</si>
  <si>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</si>
  <si>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</si>
  <si>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</si>
  <si>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</si>
  <si>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</si>
  <si>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</si>
  <si>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</si>
  <si>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</si>
  <si>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</si>
  <si>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</si>
  <si>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</si>
  <si>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</si>
  <si>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</si>
  <si>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</si>
  <si>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</si>
  <si>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</si>
  <si>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</si>
  <si>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</si>
  <si>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</si>
  <si>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</si>
  <si>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</si>
  <si>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</si>
  <si>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</si>
  <si>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</si>
  <si>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</si>
  <si>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</si>
  <si>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</si>
  <si>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</si>
  <si>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</si>
  <si>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</si>
  <si>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</si>
  <si>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</si>
  <si>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</si>
  <si>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</si>
  <si>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</si>
  <si>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</si>
  <si>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</si>
  <si>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</si>
  <si>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</si>
  <si>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</si>
  <si>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</si>
  <si>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</si>
  <si>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</si>
  <si>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</si>
  <si>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</si>
  <si>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</si>
  <si>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</si>
  <si>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</si>
  <si>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</si>
  <si>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</si>
  <si>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</si>
  <si>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</si>
  <si>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</si>
  <si>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</si>
  <si>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</si>
  <si>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</si>
  <si>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</si>
  <si>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</si>
  <si>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</si>
  <si>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</si>
  <si>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</si>
  <si>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</si>
  <si>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</si>
  <si>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</si>
  <si>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</si>
  <si>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</si>
  <si>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</si>
  <si>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</si>
  <si>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</si>
  <si>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</si>
  <si>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</si>
  <si>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</si>
  <si>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</si>
  <si>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</si>
  <si>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</si>
  <si>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</si>
  <si>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</si>
  <si>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</si>
  <si>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</si>
  <si>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</si>
  <si>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</si>
  <si>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</si>
  <si>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</si>
  <si>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</si>
  <si>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</si>
  <si>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</si>
  <si>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</si>
  <si>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</si>
  <si>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</si>
  <si>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</si>
  <si>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</si>
  <si>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</si>
  <si>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</si>
  <si>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</si>
  <si>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</si>
  <si>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</si>
  <si>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</si>
  <si>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</si>
  <si>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</si>
  <si>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</si>
  <si>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</si>
  <si>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</si>
  <si>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</si>
  <si>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</si>
  <si>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</si>
  <si>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</si>
  <si>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</si>
  <si>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</si>
  <si>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</si>
  <si>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</si>
  <si>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</si>
  <si>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</si>
  <si>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</si>
  <si>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</si>
  <si>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</si>
  <si>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</si>
  <si>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</si>
  <si>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</si>
  <si>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</si>
  <si>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</si>
  <si>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</si>
  <si>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</si>
  <si>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</si>
  <si>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</si>
  <si>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</si>
  <si>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</si>
  <si>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</si>
  <si>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</si>
  <si>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</si>
  <si>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</si>
  <si>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</si>
  <si>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</si>
  <si>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</si>
  <si>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</si>
  <si>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</si>
  <si>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</si>
  <si>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</si>
  <si>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</si>
  <si>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</si>
  <si>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</si>
  <si>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</si>
  <si>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</si>
  <si>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</si>
  <si>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</si>
  <si>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</si>
  <si>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</si>
  <si>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</si>
  <si>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</si>
  <si>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</si>
  <si>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</si>
  <si>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</si>
  <si>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</si>
  <si>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</si>
  <si>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</si>
  <si>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</si>
  <si>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</si>
  <si>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</si>
  <si>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</si>
  <si>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</si>
  <si>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</si>
  <si>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</si>
  <si>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</si>
  <si>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</si>
  <si>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</si>
  <si>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</si>
  <si>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</si>
  <si>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</si>
  <si>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</si>
  <si>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</si>
  <si>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</si>
  <si>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</si>
  <si>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</si>
  <si>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</si>
  <si>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</si>
  <si>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</si>
  <si>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</si>
  <si>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</si>
  <si>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</si>
  <si>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</si>
  <si>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</si>
  <si>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</si>
  <si>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</si>
  <si>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</si>
  <si>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</si>
  <si>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</si>
  <si>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</si>
  <si>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</si>
  <si>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</si>
  <si>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</si>
  <si>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</si>
  <si>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</si>
  <si>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</si>
  <si>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</si>
  <si>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</si>
  <si>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</si>
  <si>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</si>
  <si>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</si>
  <si>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</si>
  <si>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</si>
  <si>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</si>
  <si>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</si>
  <si>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</si>
  <si>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</si>
  <si>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</si>
  <si>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</si>
  <si>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</si>
  <si>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</si>
  <si>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</si>
  <si>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</si>
  <si>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</si>
  <si>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</si>
  <si>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</si>
  <si>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</si>
  <si>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</si>
  <si>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</si>
  <si>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</si>
  <si>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</si>
  <si>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</si>
  <si>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</si>
  <si>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</si>
  <si>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</si>
  <si>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</si>
  <si>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</si>
  <si>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</si>
  <si>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</si>
  <si>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</si>
  <si>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</si>
  <si>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</si>
  <si>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</si>
  <si>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</si>
  <si>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</si>
  <si>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</si>
  <si>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</si>
  <si>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</si>
  <si>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</si>
  <si>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</si>
  <si>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</si>
  <si>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</si>
  <si>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</si>
  <si>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</si>
  <si>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</si>
  <si>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</si>
  <si>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</si>
  <si>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</si>
  <si>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</si>
  <si>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</si>
  <si>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</si>
  <si>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</si>
  <si>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</si>
  <si>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</si>
  <si>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</si>
  <si>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</si>
  <si>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</si>
  <si>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</si>
  <si>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</si>
  <si>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</si>
  <si>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</si>
  <si>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</si>
  <si>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</si>
  <si>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</si>
  <si>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</si>
  <si>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</si>
  <si>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</si>
  <si>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</si>
  <si>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</si>
  <si>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</si>
  <si>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</si>
  <si>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</si>
  <si>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</si>
  <si>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</si>
  <si>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</si>
  <si>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</si>
  <si>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</si>
  <si>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</si>
  <si>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</si>
  <si>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</si>
  <si>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</si>
  <si>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</si>
  <si>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</si>
  <si>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</si>
  <si>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</si>
  <si>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</si>
  <si>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</si>
  <si>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</si>
  <si>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</si>
  <si>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</si>
  <si>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</si>
  <si>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</si>
  <si>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</si>
  <si>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</si>
  <si>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</si>
  <si>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</si>
  <si>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</si>
  <si>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</si>
  <si>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</si>
  <si>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</si>
  <si>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</si>
  <si>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</si>
  <si>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</si>
  <si>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</si>
  <si>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</si>
  <si>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</si>
  <si>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</si>
  <si>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</si>
  <si>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</si>
  <si>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</si>
  <si>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</si>
  <si>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</si>
  <si>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</si>
  <si>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</si>
  <si>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</si>
  <si>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</si>
  <si>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</si>
  <si>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</si>
  <si>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</si>
  <si>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</si>
  <si>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</si>
  <si>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</si>
  <si>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</si>
  <si>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</si>
  <si>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</si>
  <si>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</si>
  <si>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</si>
  <si>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</si>
  <si>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</si>
  <si>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</si>
  <si>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</si>
  <si>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</si>
  <si>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</si>
  <si>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</si>
  <si>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</si>
  <si>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</si>
  <si>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</si>
  <si>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</si>
  <si>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</si>
  <si>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</si>
  <si>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</si>
  <si>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</si>
  <si>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</si>
  <si>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</si>
  <si>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</si>
  <si>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</si>
  <si>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</si>
  <si>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</si>
  <si>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</si>
  <si>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</si>
  <si>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</si>
  <si>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</si>
  <si>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</si>
  <si>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</si>
  <si>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</si>
  <si>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</si>
  <si>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</si>
  <si>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</si>
  <si>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</si>
  <si>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</si>
  <si>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</si>
  <si>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</si>
  <si>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</si>
  <si>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</si>
  <si>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</si>
  <si>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</si>
  <si>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</si>
  <si>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</si>
  <si>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</si>
  <si>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</si>
  <si>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</si>
  <si>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</si>
  <si>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</si>
  <si>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</si>
  <si>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</si>
  <si>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</si>
  <si>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</si>
  <si>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</si>
  <si>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</si>
  <si>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</si>
  <si>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</si>
  <si>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</si>
  <si>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</si>
  <si>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</si>
  <si>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</si>
  <si>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</si>
  <si>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</si>
  <si>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</si>
  <si>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</si>
  <si>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</si>
  <si>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</si>
  <si>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</si>
  <si>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</si>
  <si>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</si>
  <si>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</si>
  <si>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</si>
  <si>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</si>
  <si>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</si>
  <si>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</si>
  <si>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</si>
  <si>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</si>
  <si>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</si>
  <si>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</si>
  <si>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</si>
  <si>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</si>
  <si>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</si>
  <si>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</si>
  <si>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</si>
  <si>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</si>
  <si>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</si>
  <si>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</si>
  <si>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</si>
  <si>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</si>
  <si>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</si>
  <si>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</si>
  <si>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</si>
  <si>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</si>
  <si>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</si>
  <si>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</si>
  <si>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</si>
  <si>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</si>
  <si>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</si>
  <si>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</si>
  <si>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</si>
  <si>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</si>
  <si>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</si>
  <si>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</si>
  <si>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</si>
  <si>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</si>
  <si>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</si>
  <si>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</si>
  <si>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</si>
  <si>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</si>
  <si>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</si>
  <si>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</si>
  <si>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</si>
  <si>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</si>
  <si>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</si>
  <si>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</si>
  <si>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</si>
  <si>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</si>
  <si>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</si>
  <si>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</si>
  <si>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</si>
  <si>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</si>
  <si>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</si>
  <si>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</si>
  <si>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</si>
  <si>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</si>
  <si>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</si>
  <si>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</si>
  <si>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</si>
  <si>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</si>
  <si>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</si>
  <si>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</si>
  <si>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</si>
  <si>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</si>
  <si>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</si>
  <si>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</si>
  <si>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</si>
  <si>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</si>
  <si>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</si>
  <si>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</si>
  <si>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</si>
  <si>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</si>
  <si>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</si>
  <si>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</si>
  <si>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</si>
  <si>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</si>
  <si>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</si>
  <si>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</si>
  <si>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</si>
  <si>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</si>
  <si>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</si>
  <si>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</si>
  <si>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</si>
  <si>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</si>
  <si>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</si>
  <si>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</si>
  <si>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</si>
  <si>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</si>
  <si>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</si>
  <si>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</si>
  <si>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</si>
  <si>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</si>
  <si>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</si>
  <si>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</si>
  <si>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</si>
  <si>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</si>
  <si>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</si>
  <si>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</si>
  <si>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</si>
  <si>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</si>
  <si>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</si>
  <si>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</si>
  <si>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</si>
  <si>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</si>
  <si>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</si>
  <si>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</si>
  <si>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</si>
  <si>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</si>
  <si>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</si>
  <si>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</si>
  <si>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</si>
  <si>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</si>
  <si>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</si>
  <si>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</si>
  <si>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</si>
  <si>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</si>
  <si>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</si>
  <si>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</si>
  <si>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</si>
  <si>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</si>
  <si>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</si>
  <si>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</si>
  <si>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</si>
  <si>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</si>
  <si>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</si>
  <si>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</si>
  <si>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</si>
  <si>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</si>
  <si>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</si>
  <si>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</si>
  <si>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</si>
  <si>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</si>
  <si>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</si>
  <si>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</si>
  <si>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</si>
  <si>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</si>
  <si>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</si>
  <si>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</si>
  <si>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</si>
  <si>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</si>
  <si>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</si>
  <si>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</si>
  <si>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</si>
  <si>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</si>
  <si>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</si>
  <si>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</si>
  <si>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</si>
  <si>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</si>
  <si>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</si>
  <si>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</si>
  <si>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</si>
  <si>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</si>
  <si>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</si>
  <si>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</si>
  <si>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</si>
  <si>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</si>
  <si>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</si>
  <si>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</si>
  <si>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</si>
  <si>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</si>
  <si>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</si>
  <si>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</si>
  <si>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</si>
  <si>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</si>
  <si>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</si>
  <si>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</si>
  <si>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</si>
  <si>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</si>
  <si>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</si>
  <si>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</si>
  <si>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</si>
  <si>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</si>
  <si>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</si>
  <si>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</si>
  <si>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</si>
  <si>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</si>
  <si>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</si>
  <si>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</si>
  <si>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</si>
  <si>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</si>
  <si>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</si>
  <si>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</si>
  <si>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</si>
  <si>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</si>
  <si>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</si>
  <si>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</si>
  <si>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</si>
  <si>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</si>
  <si>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</si>
  <si>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</si>
  <si>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</si>
  <si>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</si>
  <si>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</si>
  <si>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</si>
  <si>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</si>
  <si>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</si>
  <si>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</si>
  <si>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</si>
  <si>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</si>
  <si>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</si>
  <si>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</si>
  <si>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</si>
  <si>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</si>
  <si>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</si>
  <si>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</si>
  <si>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</si>
  <si>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</si>
  <si>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</si>
  <si>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</si>
  <si>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</si>
  <si>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</si>
  <si>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</si>
  <si>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</si>
  <si>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</si>
  <si>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</si>
  <si>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</si>
  <si>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</si>
  <si>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</si>
  <si>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</si>
  <si>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</si>
  <si>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</si>
  <si>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</si>
  <si>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</si>
  <si>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</si>
  <si>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</si>
  <si>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</si>
  <si>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</si>
  <si>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</si>
  <si>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</si>
  <si>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</si>
  <si>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</si>
  <si>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</si>
  <si>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</si>
  <si>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</si>
  <si>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</si>
  <si>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</si>
  <si>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</si>
  <si>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</si>
  <si>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</si>
  <si>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</si>
  <si>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</si>
  <si>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</si>
  <si>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</si>
  <si>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</si>
  <si>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</si>
  <si>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</si>
  <si>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</si>
  <si>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</si>
  <si>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</si>
  <si>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</si>
  <si>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</si>
  <si>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</si>
  <si>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</si>
  <si>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</si>
  <si>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</si>
  <si>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</si>
  <si>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</si>
  <si>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</si>
  <si>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</si>
  <si>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</si>
  <si>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</si>
  <si>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</si>
  <si>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</si>
  <si>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</si>
  <si>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</si>
  <si>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</si>
  <si>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</si>
  <si>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</si>
  <si>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</si>
  <si>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</si>
  <si>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</si>
  <si>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</si>
  <si>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</si>
  <si>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</si>
  <si>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</si>
  <si>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</si>
  <si>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</si>
  <si>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</si>
  <si>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</si>
  <si>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</si>
  <si>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</si>
  <si>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</si>
  <si>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</si>
  <si>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</si>
  <si>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</si>
  <si>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</si>
  <si>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</si>
  <si>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</si>
  <si>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</si>
  <si>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</si>
  <si>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</si>
  <si>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</si>
  <si>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</si>
  <si>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</si>
  <si>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</si>
  <si>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</si>
  <si>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</si>
  <si>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</si>
  <si>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</si>
  <si>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</si>
  <si>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</si>
  <si>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</si>
  <si>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</si>
  <si>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</si>
  <si>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</si>
  <si>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</si>
  <si>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</si>
  <si>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</si>
  <si>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</si>
  <si>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</si>
  <si>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</si>
  <si>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</si>
  <si>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</si>
  <si>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</si>
  <si>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</si>
  <si>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</si>
  <si>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</si>
  <si>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</si>
  <si>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</si>
  <si>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</si>
  <si>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</si>
  <si>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</si>
  <si>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</si>
  <si>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</si>
  <si>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</si>
  <si>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</si>
  <si>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</si>
  <si>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</si>
  <si>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</si>
  <si>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</si>
  <si>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</si>
  <si>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</si>
  <si>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</si>
  <si>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</si>
  <si>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</si>
  <si>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</si>
  <si>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</si>
  <si>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</si>
  <si>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</si>
  <si>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</si>
  <si>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</si>
  <si>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</si>
  <si>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</si>
  <si>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</si>
  <si>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</si>
  <si>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</si>
  <si>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</si>
  <si>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</si>
  <si>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</si>
  <si>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</si>
  <si>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</si>
  <si>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</si>
  <si>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</si>
  <si>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</si>
  <si>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</si>
  <si>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</si>
  <si>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</si>
  <si>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</si>
  <si>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</si>
  <si>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</si>
  <si>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</si>
  <si>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</si>
  <si>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</si>
  <si>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</si>
  <si>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</si>
  <si>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</si>
  <si>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</si>
  <si>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</si>
  <si>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</si>
  <si>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</si>
  <si>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</si>
  <si>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</si>
  <si>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</si>
  <si>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</si>
  <si>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</si>
  <si>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</si>
  <si>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</si>
  <si>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</si>
  <si>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</si>
  <si>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</si>
  <si>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</si>
  <si>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</si>
  <si>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</si>
  <si>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</si>
  <si>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</si>
  <si>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</si>
  <si>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</si>
  <si>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</si>
  <si>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</si>
  <si>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</si>
  <si>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</si>
  <si>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</si>
  <si>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</si>
  <si>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</si>
  <si>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</si>
  <si>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</si>
  <si>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</si>
  <si>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</si>
  <si>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</si>
  <si>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</si>
  <si>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</si>
  <si>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</si>
  <si>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</si>
  <si>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</si>
  <si>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</si>
  <si>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</si>
  <si>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</si>
  <si>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</si>
  <si>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</si>
  <si>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</si>
  <si>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</si>
  <si>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</si>
  <si>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</si>
  <si>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</si>
  <si>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</si>
  <si>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</si>
  <si>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</si>
  <si>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</si>
  <si>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</si>
  <si>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</si>
  <si>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</si>
  <si>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</si>
  <si>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</si>
  <si>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</si>
  <si>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</si>
  <si>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</si>
  <si>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</si>
  <si>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</si>
  <si>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</si>
  <si>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</si>
  <si>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</si>
  <si>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</si>
  <si>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</si>
  <si>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</si>
  <si>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</si>
  <si>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</si>
  <si>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</si>
  <si>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</si>
  <si>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</si>
  <si>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</si>
  <si>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</si>
  <si>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</si>
  <si>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</si>
  <si>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</si>
  <si>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</si>
  <si>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</si>
  <si>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</si>
  <si>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</si>
  <si>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</si>
  <si>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</si>
  <si>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</si>
  <si>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</si>
  <si>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</si>
  <si>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</si>
  <si>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</si>
  <si>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</si>
  <si>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</si>
  <si>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</si>
  <si>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</si>
  <si>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</si>
  <si>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</si>
  <si>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</si>
  <si>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</si>
  <si>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</si>
  <si>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</si>
  <si>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</si>
  <si>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</si>
  <si>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</si>
  <si>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</si>
  <si>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</si>
  <si>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</si>
  <si>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</si>
  <si>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</si>
  <si>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</si>
  <si>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</si>
  <si>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</si>
  <si>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</si>
  <si>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</si>
  <si>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</si>
  <si>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</si>
  <si>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</si>
  <si>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</si>
  <si>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</si>
  <si>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</si>
  <si>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</si>
  <si>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</si>
  <si>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</si>
  <si>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</si>
  <si>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</si>
  <si>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</si>
  <si>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</si>
  <si>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</si>
  <si>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</si>
  <si>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</si>
  <si>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</si>
  <si>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</si>
  <si>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</si>
  <si>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</si>
  <si>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</si>
  <si>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</si>
  <si>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</si>
  <si>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</si>
  <si>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</si>
  <si>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</si>
  <si>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</si>
  <si>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</si>
  <si>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</si>
  <si>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</si>
  <si>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</si>
  <si>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</si>
  <si>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</si>
  <si>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</si>
  <si>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</si>
  <si>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</si>
  <si>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</si>
  <si>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</si>
  <si>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</si>
  <si>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</si>
  <si>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</si>
  <si>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</si>
  <si>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</si>
  <si>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</si>
  <si>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</si>
  <si>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</si>
  <si>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</si>
  <si>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</si>
  <si>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</si>
  <si>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</si>
  <si>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</si>
  <si>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</si>
  <si>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</si>
  <si>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</si>
  <si>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</si>
  <si>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</si>
  <si>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</si>
  <si>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</si>
  <si>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</si>
  <si>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</si>
  <si>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</si>
  <si>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</si>
  <si>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</si>
  <si>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</si>
  <si>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</si>
  <si>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</si>
  <si>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</si>
  <si>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</si>
  <si>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</si>
  <si>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</si>
  <si>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</si>
  <si>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</si>
  <si>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</si>
  <si>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</si>
  <si>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</si>
  <si>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</si>
  <si>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</si>
  <si>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</si>
  <si>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</si>
  <si>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</si>
  <si>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</si>
  <si>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</si>
  <si>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</si>
  <si>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</si>
  <si>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</si>
  <si>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</si>
  <si>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</si>
  <si>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</si>
  <si>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</si>
  <si>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</si>
  <si>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</si>
  <si>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</si>
  <si>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</si>
  <si>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</si>
  <si>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</si>
  <si>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</si>
  <si>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</si>
  <si>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</si>
  <si>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</si>
  <si>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</si>
  <si>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</si>
  <si>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</si>
  <si>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</si>
  <si>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</si>
  <si>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</si>
  <si>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</si>
  <si>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</si>
  <si>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</si>
  <si>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</si>
  <si>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</si>
  <si>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</si>
  <si>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</si>
  <si>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</si>
  <si>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</si>
  <si>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</si>
  <si>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</si>
  <si>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</si>
  <si>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</si>
  <si>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</si>
  <si>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</si>
  <si>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</si>
  <si>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</si>
  <si>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</si>
  <si>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</si>
  <si>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</si>
  <si>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</si>
  <si>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</si>
  <si>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</si>
  <si>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</si>
  <si>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</si>
  <si>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</si>
  <si>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</si>
  <si>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</si>
  <si>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</si>
  <si>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</si>
  <si>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</si>
  <si>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</si>
  <si>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</si>
  <si>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</si>
  <si>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</si>
  <si>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</si>
  <si>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</si>
  <si>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</si>
  <si>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</si>
  <si>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</si>
  <si>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</si>
  <si>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</si>
  <si>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</si>
  <si>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</si>
  <si>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</si>
  <si>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</si>
  <si>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</si>
  <si>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</si>
  <si>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</si>
  <si>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</si>
  <si>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</si>
  <si>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</si>
  <si>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</si>
  <si>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</si>
  <si>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</si>
  <si>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</si>
  <si>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</si>
  <si>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</si>
  <si>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</si>
  <si>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</si>
  <si>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</si>
  <si>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</si>
  <si>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</si>
  <si>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</si>
  <si>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</si>
  <si>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</si>
  <si>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</si>
  <si>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</si>
  <si>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</si>
  <si>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</si>
  <si>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</si>
  <si>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</si>
  <si>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</si>
  <si>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</si>
  <si>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</si>
  <si>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</si>
  <si>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</si>
  <si>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</si>
  <si>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</si>
  <si>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</si>
  <si>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</si>
  <si>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</si>
  <si>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</si>
  <si>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</si>
  <si>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</si>
  <si>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</si>
  <si>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</si>
  <si>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</si>
  <si>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</si>
  <si>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</si>
  <si>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</si>
  <si>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</si>
  <si>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</si>
  <si>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</si>
  <si>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</si>
  <si>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</si>
  <si>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</si>
  <si>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</si>
  <si>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</si>
  <si>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</si>
  <si>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</si>
  <si>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</si>
  <si>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</si>
  <si>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</si>
  <si>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</si>
  <si>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</si>
  <si>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</si>
  <si>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</si>
  <si>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</si>
  <si>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</si>
  <si>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</si>
  <si>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</si>
  <si>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</si>
  <si>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</si>
  <si>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</si>
  <si>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</si>
  <si>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</si>
  <si>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</si>
  <si>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</si>
  <si>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</si>
  <si>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</si>
  <si>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</si>
  <si>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</si>
  <si>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</si>
  <si>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</si>
  <si>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</si>
  <si>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</si>
  <si>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</si>
  <si>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</si>
  <si>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</si>
  <si>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</si>
  <si>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</si>
  <si>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</si>
  <si>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</si>
  <si>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</si>
  <si>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</si>
  <si>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</si>
  <si>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</si>
  <si>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</si>
  <si>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</si>
  <si>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</si>
  <si>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</si>
  <si>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</si>
  <si>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</si>
  <si>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</si>
  <si>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</si>
  <si>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</si>
  <si>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</si>
  <si>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</si>
  <si>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</si>
  <si>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</si>
  <si>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</si>
  <si>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</si>
  <si>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</si>
  <si>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</si>
  <si>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</si>
  <si>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</si>
  <si>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</si>
  <si>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</si>
  <si>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</si>
  <si>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</si>
  <si>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</si>
  <si>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</si>
  <si>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</si>
  <si>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</si>
  <si>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</si>
  <si>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</si>
  <si>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</si>
  <si>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</si>
  <si>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</si>
  <si>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</si>
  <si>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</si>
  <si>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</si>
  <si>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</si>
  <si>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</si>
  <si>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</si>
  <si>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</si>
  <si>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</si>
  <si>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</si>
  <si>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</si>
  <si>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</si>
  <si>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</si>
  <si>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</si>
  <si>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</si>
  <si>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</si>
  <si>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</si>
  <si>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</si>
  <si>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</si>
  <si>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</si>
  <si>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</si>
  <si>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</si>
  <si>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</si>
  <si>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</si>
  <si>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</si>
  <si>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</si>
  <si>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</si>
  <si>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</si>
  <si>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</si>
  <si>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</si>
  <si>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</si>
  <si>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</si>
  <si>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</si>
  <si>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</si>
  <si>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</si>
  <si>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</si>
  <si>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</si>
  <si>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</si>
  <si>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</si>
  <si>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</si>
  <si>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</si>
  <si>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</si>
  <si>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</si>
  <si>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</si>
  <si>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</si>
  <si>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</si>
  <si>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</si>
  <si>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</si>
  <si>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</si>
  <si>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</si>
  <si>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</si>
  <si>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</si>
  <si>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</si>
  <si>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</si>
  <si>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</si>
  <si>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</si>
  <si>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</si>
  <si>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</si>
  <si>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</si>
  <si>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</si>
  <si>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</si>
  <si>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</si>
  <si>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</si>
  <si>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</si>
  <si>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</si>
  <si>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</si>
  <si>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</si>
  <si>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</si>
  <si>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</si>
  <si>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</si>
  <si>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</si>
  <si>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</si>
  <si>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</si>
  <si>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</si>
  <si>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</si>
  <si>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</si>
  <si>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</si>
  <si>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</si>
  <si>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</si>
  <si>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</si>
  <si>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</si>
  <si>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</si>
  <si>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</si>
  <si>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</si>
  <si>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</si>
  <si>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</si>
  <si>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</si>
  <si>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</si>
  <si>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</si>
  <si>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</si>
  <si>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</si>
  <si>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</si>
  <si>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</si>
  <si>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</si>
  <si>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</si>
  <si>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</si>
  <si>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</si>
  <si>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</si>
  <si>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</si>
  <si>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</si>
  <si>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</si>
  <si>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</si>
  <si>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</si>
  <si>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</si>
  <si>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</si>
  <si>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</si>
  <si>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</si>
  <si>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</si>
  <si>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</si>
  <si>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</si>
  <si>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</si>
  <si>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</si>
  <si>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</si>
  <si>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</si>
  <si>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</si>
  <si>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</si>
  <si>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</si>
  <si>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</si>
  <si>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</si>
  <si>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</si>
  <si>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</si>
  <si>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</si>
  <si>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</si>
  <si>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</si>
  <si>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</si>
  <si>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</si>
  <si>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</si>
  <si>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</si>
  <si>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</si>
  <si>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</si>
  <si>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</si>
  <si>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</si>
  <si>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</si>
  <si>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</si>
  <si>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</si>
  <si>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</si>
  <si>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</si>
  <si>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</si>
  <si>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</si>
  <si>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</si>
  <si>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</si>
  <si>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</si>
  <si>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</si>
  <si>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</si>
  <si>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</si>
  <si>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</si>
  <si>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</si>
  <si>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</si>
  <si>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</si>
  <si>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</si>
  <si>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</si>
  <si>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</si>
  <si>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</si>
  <si>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</si>
  <si>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</si>
  <si>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</si>
  <si>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</si>
  <si>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</si>
  <si>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</si>
  <si>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</si>
  <si>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</si>
  <si>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</si>
  <si>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</si>
  <si>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</si>
  <si>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</si>
  <si>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</si>
  <si>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</si>
  <si>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</si>
  <si>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</si>
  <si>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</si>
  <si>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</si>
  <si>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</si>
  <si>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</si>
  <si>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</si>
  <si>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</si>
  <si>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</si>
  <si>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</si>
  <si>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</si>
  <si>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</si>
  <si>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</si>
  <si>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</si>
  <si>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</si>
  <si>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</si>
  <si>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</si>
  <si>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</si>
  <si>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</si>
  <si>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</si>
  <si>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</si>
  <si>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</si>
  <si>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</si>
  <si>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</si>
  <si>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</si>
  <si>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</si>
  <si>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</si>
  <si>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</si>
  <si>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</si>
  <si>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</si>
  <si>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</si>
  <si>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</si>
  <si>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</si>
  <si>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</si>
  <si>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</si>
  <si>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</si>
  <si>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</si>
  <si>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</si>
  <si>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</si>
  <si>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</si>
  <si>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</si>
  <si>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</si>
  <si>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</si>
  <si>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</si>
  <si>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</si>
  <si>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</si>
  <si>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</si>
  <si>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</si>
  <si>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</si>
  <si>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</si>
  <si>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</si>
  <si>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</si>
  <si>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</si>
  <si>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</si>
  <si>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</si>
  <si>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</si>
  <si>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</si>
  <si>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</si>
  <si>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</si>
  <si>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</si>
  <si>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</si>
  <si>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</si>
  <si>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</si>
  <si>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</si>
  <si>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</si>
  <si>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</si>
  <si>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</si>
  <si>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</si>
  <si>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</si>
  <si>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</si>
  <si>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</si>
  <si>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</si>
  <si>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</si>
  <si>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</si>
  <si>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</si>
  <si>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</si>
  <si>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</si>
  <si>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</si>
  <si>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</si>
  <si>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</si>
  <si>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</si>
  <si>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</si>
  <si>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</si>
  <si>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</si>
  <si>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</si>
  <si>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</si>
  <si>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</si>
  <si>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</si>
  <si>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</si>
  <si>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</si>
  <si>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</si>
  <si>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</si>
  <si>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</si>
  <si>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</si>
  <si>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</si>
  <si>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</si>
  <si>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</si>
  <si>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</si>
  <si>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</si>
  <si>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</si>
  <si>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</si>
  <si>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</si>
  <si>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</si>
  <si>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</si>
  <si>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</si>
  <si>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</si>
  <si>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</si>
  <si>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</si>
  <si>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</si>
  <si>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</si>
  <si>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</si>
  <si>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</si>
  <si>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</si>
  <si>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</si>
  <si>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</si>
  <si>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</si>
  <si>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</si>
  <si>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</si>
  <si>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</si>
  <si>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</si>
  <si>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</si>
  <si>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</si>
  <si>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</si>
  <si>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</si>
  <si>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</si>
  <si>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</si>
  <si>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</si>
  <si>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</si>
  <si>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</si>
  <si>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</si>
  <si>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</si>
  <si>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</si>
  <si>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</si>
  <si>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</si>
  <si>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</si>
  <si>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</si>
  <si>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</si>
  <si>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</si>
  <si>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</si>
  <si>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</si>
  <si>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</si>
  <si>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</si>
  <si>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</si>
  <si>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</si>
  <si>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</si>
  <si>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</si>
  <si>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</si>
  <si>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</si>
  <si>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</si>
  <si>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</si>
  <si>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</si>
  <si>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</si>
  <si>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</si>
  <si>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</si>
  <si>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</si>
  <si>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</si>
  <si>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</si>
  <si>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</si>
  <si>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</si>
  <si>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</si>
  <si>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</si>
  <si>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</si>
  <si>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</si>
  <si>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</si>
  <si>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</si>
  <si>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</si>
  <si>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</si>
  <si>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</si>
  <si>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</si>
  <si>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</si>
  <si>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</si>
  <si>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</si>
  <si>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</si>
  <si>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</si>
  <si>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</si>
  <si>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</si>
  <si>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</si>
  <si>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</si>
  <si>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</si>
  <si>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</si>
  <si>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</si>
  <si>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</si>
  <si>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</si>
  <si>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</si>
  <si>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</si>
  <si>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</si>
  <si>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</si>
  <si>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</si>
  <si>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</si>
  <si>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</si>
  <si>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</si>
  <si>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</si>
  <si>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</si>
  <si>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</si>
  <si>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</si>
  <si>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</si>
  <si>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</si>
  <si>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</si>
  <si>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</si>
  <si>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</si>
  <si>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</si>
  <si>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</si>
  <si>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</si>
  <si>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</si>
  <si>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</si>
  <si>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</si>
  <si>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</si>
  <si>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</si>
  <si>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</si>
  <si>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</si>
  <si>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</si>
  <si>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</si>
  <si>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</si>
  <si>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</si>
  <si>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</si>
  <si>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</si>
  <si>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</si>
  <si>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</si>
  <si>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</si>
  <si>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</si>
  <si>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</si>
  <si>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</si>
  <si>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</si>
  <si>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</si>
  <si>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</si>
  <si>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</si>
  <si>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</si>
  <si>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</si>
  <si>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</si>
  <si>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</si>
  <si>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</si>
  <si>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</si>
  <si>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</si>
  <si>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</si>
  <si>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</si>
  <si>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</si>
  <si>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</si>
  <si>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</si>
  <si>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</si>
  <si>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</si>
  <si>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</si>
  <si>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</si>
  <si>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</si>
  <si>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</si>
  <si>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</si>
  <si>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</si>
  <si>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</si>
  <si>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</si>
  <si>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</si>
  <si>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</si>
  <si>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</si>
  <si>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</si>
  <si>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</si>
  <si>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</si>
  <si>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</si>
  <si>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</si>
  <si>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</si>
  <si>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</si>
  <si>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</si>
  <si>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</si>
  <si>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</si>
  <si>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</si>
  <si>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</si>
  <si>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</si>
  <si>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</si>
  <si>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</si>
  <si>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</si>
  <si>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</si>
  <si>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</si>
  <si>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</si>
  <si>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</si>
  <si>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</si>
  <si>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</si>
  <si>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</si>
  <si>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</si>
  <si>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</si>
  <si>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</si>
  <si>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</si>
  <si>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</si>
  <si>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</si>
  <si>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</si>
  <si>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</si>
  <si>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</si>
  <si>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</si>
  <si>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</si>
  <si>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</si>
  <si>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</si>
  <si>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</si>
  <si>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</si>
  <si>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</si>
  <si>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</si>
  <si>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</si>
  <si>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</si>
  <si>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</si>
  <si>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</si>
  <si>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</si>
  <si>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</si>
  <si>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</si>
  <si>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</si>
  <si>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</si>
  <si>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</si>
  <si>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</si>
  <si>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</si>
  <si>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</si>
  <si>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</si>
  <si>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</si>
  <si>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</si>
  <si>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</si>
  <si>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</si>
  <si>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</si>
  <si>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</si>
  <si>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</si>
  <si>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</si>
  <si>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</si>
  <si>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</si>
  <si>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</si>
  <si>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</si>
  <si>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</si>
  <si>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</si>
  <si>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</si>
  <si>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</si>
  <si>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</si>
  <si>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</si>
  <si>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</si>
  <si>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</si>
  <si>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</si>
  <si>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</si>
  <si>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</si>
  <si>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</si>
  <si>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</si>
  <si>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</si>
  <si>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</si>
  <si>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</si>
  <si>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</si>
  <si>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</si>
  <si>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</si>
  <si>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</si>
  <si>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</si>
  <si>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</si>
  <si>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</si>
  <si>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</si>
  <si>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</si>
  <si>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</si>
  <si>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</si>
  <si>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</si>
  <si>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</si>
  <si>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</si>
  <si>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</si>
  <si>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</si>
  <si>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</si>
  <si>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</si>
  <si>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</si>
  <si>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</si>
  <si>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</si>
  <si>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</si>
  <si>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</si>
  <si>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</si>
  <si>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</si>
  <si>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</si>
  <si>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</si>
  <si>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</si>
  <si>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</si>
  <si>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</si>
  <si>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</si>
  <si>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</si>
  <si>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</si>
  <si>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</si>
  <si>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</si>
  <si>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</si>
  <si>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</si>
  <si>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</si>
  <si>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</si>
  <si>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</si>
  <si>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</si>
  <si>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</si>
  <si>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</si>
  <si>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</si>
  <si>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</si>
  <si>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</si>
  <si>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</si>
  <si>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</si>
  <si>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</si>
  <si>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</si>
  <si>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</si>
  <si>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</si>
  <si>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</si>
  <si>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</si>
  <si>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</si>
  <si>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</si>
  <si>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</si>
  <si>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</si>
  <si>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</si>
  <si>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</si>
  <si>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</si>
  <si>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</si>
  <si>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</si>
  <si>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</si>
  <si>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</si>
  <si>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</si>
  <si>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</si>
  <si>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</si>
  <si>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</si>
  <si>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</si>
  <si>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</si>
  <si>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</si>
  <si>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</si>
  <si>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</si>
  <si>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</si>
  <si>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</si>
  <si>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</si>
  <si>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</si>
  <si>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</si>
  <si>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</si>
  <si>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</si>
  <si>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</si>
  <si>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</si>
  <si>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</si>
  <si>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</si>
  <si>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</si>
  <si>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</si>
  <si>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</si>
  <si>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</si>
  <si>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</si>
  <si>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</si>
  <si>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</si>
  <si>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</si>
  <si>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</si>
  <si>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</si>
  <si>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</si>
  <si>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</si>
  <si>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</si>
  <si>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</si>
  <si>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</si>
  <si>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</si>
  <si>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</si>
  <si>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</si>
  <si>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</si>
  <si>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</si>
  <si>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</si>
  <si>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</si>
  <si>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</si>
  <si>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</si>
  <si>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</si>
  <si>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</si>
  <si>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</si>
  <si>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</si>
  <si>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</si>
  <si>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</si>
  <si>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</si>
  <si>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</si>
  <si>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</si>
  <si>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</si>
  <si>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</si>
  <si>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</si>
  <si>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</si>
  <si>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</si>
  <si>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</si>
  <si>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</si>
  <si>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</si>
  <si>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</si>
  <si>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</si>
  <si>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</si>
  <si>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</si>
  <si>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</si>
  <si>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</si>
  <si>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</si>
  <si>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</si>
  <si>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</si>
  <si>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</si>
  <si>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</si>
  <si>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</si>
  <si>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</si>
  <si>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</si>
  <si>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</si>
  <si>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</si>
  <si>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</si>
  <si>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</si>
  <si>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</si>
  <si>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</si>
  <si>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</si>
  <si>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</si>
  <si>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</si>
  <si>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</si>
  <si>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</si>
  <si>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</si>
  <si>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</si>
  <si>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</si>
  <si>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</si>
  <si>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</si>
  <si>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</si>
  <si>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</si>
  <si>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</si>
  <si>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</si>
  <si>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</si>
  <si>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</si>
  <si>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</si>
  <si>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</si>
  <si>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</si>
  <si>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</si>
  <si>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</si>
  <si>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</si>
  <si>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</si>
  <si>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</si>
  <si>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</si>
  <si>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</si>
  <si>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</si>
  <si>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</si>
  <si>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</si>
  <si>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</si>
  <si>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</si>
  <si>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</si>
  <si>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</si>
  <si>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</si>
  <si>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</si>
  <si>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</si>
  <si>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</si>
  <si>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</si>
  <si>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</si>
  <si>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</si>
  <si>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</si>
  <si>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</si>
  <si>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</si>
  <si>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</si>
  <si>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</si>
  <si>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</si>
  <si>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</si>
  <si>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</si>
  <si>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</si>
  <si>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</si>
  <si>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</si>
  <si>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</si>
  <si>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</si>
  <si>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</si>
  <si>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</si>
  <si>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</si>
  <si>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</si>
  <si>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</si>
  <si>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</si>
  <si>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</si>
  <si>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</si>
  <si>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</si>
  <si>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</si>
  <si>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</si>
  <si>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</si>
  <si>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</si>
  <si>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</si>
  <si>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</si>
  <si>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</si>
  <si>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</si>
  <si>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</si>
  <si>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</si>
  <si>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</si>
  <si>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</si>
  <si>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</si>
  <si>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</si>
  <si>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</si>
  <si>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</si>
  <si>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</si>
  <si>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</si>
  <si>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</si>
  <si>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</si>
  <si>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</si>
  <si>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</si>
  <si>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</si>
  <si>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</si>
  <si>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</si>
  <si>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</si>
  <si>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</si>
  <si>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</si>
  <si>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</si>
  <si>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</si>
  <si>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</si>
  <si>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</si>
  <si>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</si>
  <si>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</si>
  <si>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</si>
  <si>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</si>
  <si>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</si>
  <si>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</si>
  <si>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</si>
  <si>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</si>
  <si>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</si>
  <si>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</si>
  <si>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</si>
  <si>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</si>
  <si>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</si>
  <si>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</si>
  <si>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</si>
  <si>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</si>
  <si>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</si>
  <si>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</si>
  <si>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</si>
  <si>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</si>
  <si>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</si>
  <si>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</si>
  <si>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</si>
  <si>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</si>
  <si>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</si>
  <si>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</si>
  <si>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</si>
  <si>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</si>
  <si>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</si>
  <si>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</si>
  <si>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</si>
  <si>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</si>
  <si>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</si>
  <si>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</si>
  <si>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</si>
  <si>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</si>
  <si>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</si>
  <si>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</si>
  <si>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</si>
  <si>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</si>
  <si>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</si>
  <si>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</si>
  <si>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</si>
  <si>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</si>
  <si>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</si>
  <si>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</si>
  <si>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</si>
  <si>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</si>
  <si>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</si>
  <si>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</si>
  <si>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</si>
  <si>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</si>
  <si>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</si>
  <si>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</si>
  <si>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</si>
  <si>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</si>
  <si>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</si>
  <si>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</si>
  <si>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</si>
  <si>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</si>
  <si>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</si>
  <si>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</si>
  <si>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</si>
  <si>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</si>
  <si>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</si>
  <si>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</si>
  <si>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</si>
  <si>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</si>
  <si>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</si>
  <si>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</si>
  <si>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</si>
  <si>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</si>
  <si>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</si>
  <si>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</si>
  <si>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</si>
  <si>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</si>
  <si>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</si>
  <si>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</si>
  <si>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</si>
  <si>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</si>
  <si>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</si>
  <si>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</si>
  <si>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</si>
  <si>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</si>
  <si>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</si>
  <si>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</si>
  <si>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</si>
  <si>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</si>
  <si>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</si>
  <si>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</si>
  <si>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</si>
  <si>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</si>
  <si>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</si>
  <si>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</si>
  <si>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</si>
  <si>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</si>
  <si>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</si>
  <si>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</si>
  <si>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</si>
  <si>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</si>
  <si>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</si>
  <si>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</si>
  <si>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</si>
  <si>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</si>
  <si>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</si>
  <si>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</si>
  <si>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</si>
  <si>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</si>
  <si>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</si>
  <si>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</si>
  <si>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</si>
  <si>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</si>
  <si>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</si>
  <si>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</si>
  <si>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</si>
  <si>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</si>
  <si>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</si>
  <si>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</si>
  <si>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</si>
  <si>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</si>
  <si>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</si>
  <si>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</si>
  <si>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</si>
  <si>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</si>
  <si>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</si>
  <si>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</si>
  <si>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</si>
  <si>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</si>
  <si>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</si>
  <si>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</si>
  <si>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</si>
  <si>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</si>
  <si>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</si>
  <si>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</si>
  <si>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</si>
  <si>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</si>
  <si>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</si>
  <si>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</si>
  <si>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</si>
  <si>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</si>
  <si>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</si>
  <si>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</si>
  <si>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</si>
  <si>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</si>
  <si>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</si>
  <si>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</si>
  <si>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</si>
  <si>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</si>
  <si>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</si>
  <si>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</si>
  <si>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</si>
  <si>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</si>
  <si>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</si>
  <si>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</si>
  <si>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</si>
  <si>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</si>
  <si>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</si>
  <si>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</si>
  <si>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</si>
  <si>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</si>
  <si>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</si>
  <si>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</si>
  <si>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</si>
  <si>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</si>
  <si>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</si>
  <si>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</si>
  <si>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</si>
  <si>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</si>
  <si>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</si>
  <si>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</si>
  <si>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</si>
  <si>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</si>
  <si>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</si>
  <si>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</si>
  <si>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</si>
  <si>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</si>
  <si>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</si>
  <si>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</si>
  <si>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</si>
  <si>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</si>
  <si>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</si>
  <si>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</si>
  <si>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</si>
  <si>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</si>
  <si>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</si>
  <si>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</si>
  <si>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</si>
  <si>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</si>
  <si>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</si>
  <si>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</si>
  <si>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</si>
  <si>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</si>
  <si>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</si>
  <si>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</si>
  <si>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</si>
  <si>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</si>
  <si>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</si>
  <si>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</si>
  <si>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</si>
  <si>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</si>
  <si>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</si>
  <si>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</si>
  <si>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</si>
  <si>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</si>
  <si>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</si>
  <si>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</si>
  <si>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</si>
  <si>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</si>
  <si>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</si>
  <si>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</si>
  <si>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</si>
  <si>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</si>
  <si>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</si>
  <si>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</si>
  <si>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</si>
  <si>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</si>
  <si>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</si>
  <si>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</si>
  <si>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</si>
  <si>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</si>
  <si>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</si>
  <si>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</si>
  <si>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</si>
  <si>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</si>
  <si>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</si>
  <si>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</si>
  <si>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</si>
  <si>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</si>
  <si>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</si>
  <si>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</si>
  <si>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</si>
  <si>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</si>
  <si>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</si>
  <si>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</si>
  <si>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</si>
  <si>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</si>
  <si>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</si>
  <si>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</si>
  <si>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</si>
  <si>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</si>
  <si>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</si>
  <si>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</si>
  <si>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</si>
  <si>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</si>
  <si>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</si>
  <si>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</si>
  <si>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</si>
  <si>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</si>
  <si>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</si>
  <si>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</si>
  <si>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</si>
  <si>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</si>
  <si>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</si>
  <si>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</si>
  <si>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</si>
  <si>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</si>
  <si>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</si>
  <si>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</si>
  <si>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</si>
  <si>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</si>
  <si>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</si>
  <si>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</si>
  <si>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</si>
  <si>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</si>
  <si>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</si>
  <si>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</si>
  <si>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</si>
  <si>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</si>
  <si>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</si>
  <si>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</si>
  <si>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</si>
  <si>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</si>
  <si>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</si>
  <si>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</si>
  <si>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</si>
  <si>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</si>
  <si>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</si>
  <si>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</si>
  <si>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</si>
  <si>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</si>
  <si>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</si>
  <si>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</si>
  <si>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</si>
  <si>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</si>
  <si>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</si>
  <si>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</si>
  <si>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</si>
  <si>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</si>
  <si>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</si>
  <si>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</si>
  <si>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</si>
  <si>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</si>
  <si>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</si>
  <si>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</si>
  <si>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</si>
  <si>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</si>
  <si>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</si>
  <si>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</si>
  <si>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</si>
  <si>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</si>
  <si>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</si>
  <si>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</si>
  <si>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</si>
  <si>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</si>
  <si>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</si>
  <si>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</si>
  <si>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</si>
  <si>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</si>
  <si>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</si>
  <si>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</si>
  <si>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</si>
  <si>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</si>
  <si>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</si>
  <si>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</si>
  <si>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</si>
  <si>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</si>
  <si>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</si>
  <si>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</si>
  <si>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</si>
  <si>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</si>
  <si>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</si>
  <si>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</si>
  <si>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</si>
  <si>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</si>
  <si>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</si>
  <si>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</si>
  <si>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</si>
  <si>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</si>
  <si>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</si>
  <si>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</si>
  <si>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</si>
  <si>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</si>
  <si>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</si>
  <si>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</si>
  <si>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</si>
  <si>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</si>
  <si>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</si>
  <si>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</si>
  <si>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</si>
  <si>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</si>
  <si>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</si>
  <si>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</si>
  <si>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</si>
  <si>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</si>
  <si>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</si>
  <si>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</si>
  <si>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</si>
  <si>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</si>
  <si>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</si>
  <si>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</si>
  <si>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</si>
  <si>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</si>
  <si>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</si>
  <si>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</si>
  <si>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</si>
  <si>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</si>
  <si>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</si>
  <si>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</si>
  <si>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</si>
  <si>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</si>
  <si>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</si>
  <si>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</si>
  <si>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</si>
  <si>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</si>
  <si>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</si>
  <si>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</si>
  <si>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</si>
  <si>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</si>
  <si>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</si>
  <si>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</si>
  <si>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</si>
  <si>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</si>
  <si>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</si>
  <si>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</si>
  <si>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</si>
  <si>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</si>
  <si>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</si>
  <si>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</si>
  <si>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</si>
  <si>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</si>
  <si>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</si>
  <si>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</si>
  <si>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</si>
  <si>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</si>
  <si>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</si>
  <si>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</si>
  <si>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</si>
  <si>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</si>
  <si>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</si>
  <si>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</si>
  <si>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</si>
  <si>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</si>
  <si>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</si>
  <si>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</si>
  <si>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</si>
  <si>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</si>
  <si>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</si>
  <si>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</si>
  <si>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</si>
  <si>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</si>
  <si>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</si>
  <si>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</si>
  <si>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</si>
  <si>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</si>
  <si>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</si>
  <si>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</si>
  <si>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</si>
  <si>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</si>
  <si>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</si>
  <si>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</si>
  <si>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</si>
  <si>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</si>
  <si>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</si>
  <si>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</si>
  <si>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</si>
  <si>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</si>
  <si>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</si>
  <si>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</si>
  <si>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</si>
  <si>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</si>
  <si>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</si>
  <si>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</si>
  <si>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</si>
  <si>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</si>
  <si>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</si>
  <si>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</si>
  <si>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</si>
  <si>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</si>
  <si>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</si>
  <si>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</si>
  <si>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</si>
  <si>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</si>
  <si>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</si>
  <si>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</si>
  <si>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</si>
  <si>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</si>
  <si>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</si>
  <si>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</si>
  <si>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</si>
  <si>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</si>
  <si>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</si>
  <si>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</si>
  <si>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</si>
  <si>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</si>
  <si>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</si>
  <si>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</si>
  <si>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</si>
  <si>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</si>
  <si>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</si>
  <si>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</si>
  <si>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</si>
  <si>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</si>
  <si>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</si>
  <si>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</si>
  <si>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</si>
  <si>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</si>
  <si>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</si>
  <si>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</si>
  <si>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</si>
  <si>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</si>
  <si>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</si>
  <si>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</si>
  <si>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</si>
  <si>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</si>
  <si>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</si>
  <si>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</si>
  <si>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</si>
  <si>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</si>
  <si>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</si>
  <si>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</si>
  <si>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</si>
  <si>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</si>
  <si>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</si>
  <si>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</si>
  <si>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</si>
  <si>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</si>
  <si>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</si>
  <si>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</si>
  <si>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</si>
  <si>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</si>
  <si>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</si>
  <si>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</si>
  <si>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</si>
  <si>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</si>
  <si>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</si>
  <si>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</si>
  <si>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</si>
  <si>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</si>
  <si>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</si>
  <si>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</si>
  <si>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</si>
  <si>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</si>
  <si>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</si>
  <si>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</si>
  <si>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</si>
  <si>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</si>
  <si>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</si>
  <si>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</si>
  <si>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</si>
  <si>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</si>
  <si>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</si>
  <si>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</si>
  <si>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</si>
  <si>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</si>
  <si>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</si>
  <si>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</si>
  <si>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</si>
  <si>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</si>
  <si>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</si>
  <si>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</si>
  <si>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</si>
  <si>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</si>
  <si>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</si>
  <si>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</si>
  <si>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</si>
  <si>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</si>
  <si>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</si>
  <si>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</si>
  <si>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</si>
  <si>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</si>
  <si>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</si>
  <si>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</si>
  <si>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</si>
  <si>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</si>
  <si>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</si>
  <si>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</si>
  <si>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</si>
  <si>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</si>
  <si>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</si>
  <si>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</si>
  <si>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</si>
  <si>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</si>
  <si>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</si>
  <si>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</si>
  <si>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</si>
  <si>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</si>
  <si>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</si>
  <si>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</si>
  <si>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</si>
  <si>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</si>
  <si>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</si>
  <si>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</si>
  <si>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</si>
  <si>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</si>
  <si>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</si>
  <si>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</si>
  <si>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</si>
  <si>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</si>
  <si>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</si>
  <si>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</si>
  <si>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</si>
  <si>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</si>
  <si>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</si>
  <si>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</si>
  <si>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</si>
  <si>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</si>
  <si>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</si>
  <si>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</si>
  <si>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</si>
  <si>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</si>
  <si>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</si>
  <si>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</si>
  <si>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</si>
  <si>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</si>
  <si>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</si>
  <si>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</si>
  <si>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</si>
  <si>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</si>
  <si>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</si>
  <si>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</si>
  <si>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</si>
  <si>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</si>
  <si>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</si>
  <si>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</si>
  <si>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</si>
  <si>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</si>
  <si>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</si>
  <si>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</si>
  <si>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</si>
  <si>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</si>
  <si>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</si>
  <si>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</si>
  <si>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</si>
  <si>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</si>
  <si>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</si>
  <si>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</si>
  <si>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</si>
  <si>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</si>
  <si>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</si>
  <si>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</si>
  <si>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</si>
  <si>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</si>
  <si>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</si>
  <si>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</si>
  <si>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</si>
  <si>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</si>
  <si>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</si>
  <si>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</si>
  <si>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</si>
  <si>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</si>
  <si>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</si>
  <si>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</si>
  <si>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</si>
  <si>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</si>
  <si>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</si>
  <si>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</si>
  <si>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</si>
  <si>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</si>
  <si>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</si>
  <si>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</si>
  <si>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</si>
  <si>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</si>
  <si>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</si>
  <si>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</si>
  <si>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</si>
  <si>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</si>
  <si>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</si>
  <si>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</si>
  <si>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</si>
  <si>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</si>
  <si>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</si>
  <si>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</si>
  <si>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</si>
  <si>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</si>
  <si>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</si>
  <si>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</si>
  <si>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</si>
  <si>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</si>
  <si>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</si>
  <si>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</si>
  <si>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</si>
  <si>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</si>
  <si>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</si>
  <si>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</si>
  <si>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</si>
  <si>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</si>
  <si>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</si>
  <si>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</si>
  <si>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</si>
  <si>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</si>
  <si>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</si>
  <si>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</si>
  <si>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</si>
  <si>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</si>
  <si>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</si>
  <si>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</si>
  <si>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</si>
  <si>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</si>
  <si>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</si>
  <si>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</si>
  <si>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</si>
  <si>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</si>
  <si>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</si>
  <si>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</si>
  <si>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</si>
  <si>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</si>
  <si>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</si>
  <si>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</si>
  <si>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</si>
  <si>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</si>
  <si>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</si>
  <si>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</si>
  <si>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</si>
  <si>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</si>
  <si>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</si>
  <si>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</si>
  <si>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</si>
  <si>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</si>
  <si>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</si>
  <si>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</si>
  <si>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</si>
  <si>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</si>
  <si>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</si>
  <si>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</si>
  <si>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</si>
  <si>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</si>
  <si>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</si>
  <si>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</si>
  <si>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</si>
  <si>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</si>
  <si>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</si>
  <si>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</si>
  <si>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</si>
  <si>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</si>
  <si>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</si>
  <si>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</si>
  <si>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</si>
  <si>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</si>
  <si>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</si>
  <si>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</si>
  <si>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</si>
  <si>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</si>
  <si>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</si>
  <si>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</si>
  <si>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</si>
  <si>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</si>
  <si>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</si>
  <si>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</si>
  <si>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</si>
  <si>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</si>
  <si>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</si>
  <si>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</si>
  <si>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</si>
  <si>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</si>
  <si>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</si>
  <si>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</si>
  <si>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</si>
  <si>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</si>
  <si>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</si>
  <si>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</si>
  <si>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</si>
  <si>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</si>
  <si>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</si>
  <si>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</si>
  <si>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</si>
  <si>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</si>
  <si>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</si>
  <si>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</si>
  <si>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</si>
  <si>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</si>
  <si>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</si>
  <si>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</si>
  <si>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</si>
  <si>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</si>
  <si>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</si>
  <si>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</si>
  <si>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</si>
  <si>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</si>
  <si>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</si>
  <si>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</si>
  <si>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</si>
  <si>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</si>
  <si>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</si>
  <si>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</si>
  <si>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</si>
  <si>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</si>
  <si>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</si>
  <si>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</si>
  <si>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</si>
  <si>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</si>
  <si>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</si>
  <si>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</si>
  <si>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</si>
  <si>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</si>
  <si>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</si>
  <si>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</si>
  <si>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</si>
  <si>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</si>
  <si>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</si>
  <si>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</si>
  <si>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</si>
  <si>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</si>
  <si>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</si>
  <si>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</si>
  <si>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</si>
  <si>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</si>
  <si>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</si>
  <si>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</si>
  <si>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</si>
  <si>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</si>
  <si>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</si>
  <si>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</si>
  <si>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</si>
  <si>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</si>
  <si>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</si>
  <si>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</si>
  <si>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</si>
  <si>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</si>
  <si>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</si>
  <si>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</si>
  <si>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</si>
  <si>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</si>
  <si>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</si>
  <si>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</si>
  <si>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</si>
  <si>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</si>
  <si>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</si>
  <si>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</si>
  <si>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</si>
  <si>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</si>
  <si>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</si>
  <si>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</si>
  <si>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</si>
  <si>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</si>
  <si>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</si>
  <si>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</si>
  <si>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</si>
  <si>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</si>
  <si>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</si>
  <si>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</si>
  <si>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</si>
  <si>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</si>
  <si>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</si>
  <si>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</si>
  <si>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</si>
  <si>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</si>
  <si>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</si>
  <si>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</si>
  <si>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</si>
  <si>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</si>
  <si>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</si>
  <si>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</si>
  <si>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</si>
  <si>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</si>
  <si>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</si>
  <si>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</si>
  <si>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</si>
  <si>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</si>
  <si>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</si>
  <si>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</si>
  <si>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</si>
  <si>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</si>
  <si>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</si>
  <si>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</si>
  <si>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</si>
  <si>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</si>
  <si>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</si>
  <si>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</si>
  <si>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</si>
  <si>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</si>
  <si>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</si>
  <si>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</si>
  <si>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</si>
  <si>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</si>
  <si>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</si>
  <si>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</si>
  <si>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</si>
  <si>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</si>
  <si>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</si>
  <si>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</si>
  <si>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</si>
  <si>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</si>
  <si>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</si>
  <si>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</si>
  <si>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</si>
  <si>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</si>
  <si>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</si>
  <si>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</si>
  <si>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</si>
  <si>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</si>
  <si>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</si>
  <si>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</si>
  <si>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</si>
  <si>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</si>
  <si>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</si>
  <si>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</si>
  <si>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</si>
  <si>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</si>
  <si>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</si>
  <si>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</si>
  <si>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</si>
  <si>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</si>
  <si>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</si>
  <si>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</si>
  <si>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</si>
  <si>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</si>
  <si>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</si>
  <si>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</si>
  <si>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</si>
  <si>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</si>
  <si>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</si>
  <si>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</si>
  <si>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</si>
  <si>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</si>
  <si>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</si>
  <si>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</si>
  <si>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</si>
  <si>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</si>
  <si>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</si>
  <si>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</si>
  <si>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</si>
  <si>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</si>
  <si>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</si>
  <si>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</si>
  <si>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</si>
  <si>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</si>
  <si>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</si>
  <si>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</si>
  <si>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</si>
  <si>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</si>
  <si>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</si>
  <si>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</si>
  <si>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</si>
  <si>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</si>
  <si>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</si>
  <si>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</si>
  <si>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</si>
  <si>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</si>
  <si>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</si>
  <si>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</si>
  <si>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</si>
  <si>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</si>
  <si>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</si>
  <si>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</si>
  <si>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</si>
  <si>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</si>
  <si>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</si>
  <si>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</si>
  <si>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</si>
  <si>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</si>
  <si>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</si>
  <si>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</si>
  <si>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</si>
  <si>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</si>
  <si>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</si>
  <si>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</si>
  <si>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</si>
  <si>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</si>
  <si>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</si>
  <si>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</si>
  <si>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</si>
  <si>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</si>
  <si>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</si>
  <si>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</si>
  <si>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</si>
  <si>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</si>
  <si>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</si>
  <si>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</si>
  <si>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</si>
  <si>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</si>
  <si>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</si>
  <si>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</si>
  <si>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</si>
  <si>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</si>
  <si>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</si>
  <si>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</si>
  <si>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</si>
  <si>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</si>
  <si>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</si>
  <si>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</si>
  <si>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</si>
  <si>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</si>
  <si>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</si>
  <si>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</si>
  <si>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</si>
  <si>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</si>
  <si>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</si>
  <si>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</si>
  <si>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</si>
  <si>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</si>
  <si>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</si>
  <si>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</si>
  <si>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</si>
  <si>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</si>
  <si>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</si>
  <si>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</si>
  <si>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</si>
  <si>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</si>
  <si>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</si>
  <si>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</si>
  <si>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</si>
  <si>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</si>
  <si>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</si>
  <si>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</si>
  <si>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</si>
  <si>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</si>
  <si>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</si>
  <si>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</si>
  <si>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</si>
  <si>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</si>
  <si>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</si>
  <si>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</si>
  <si>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</si>
  <si>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</si>
  <si>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</si>
  <si>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</si>
  <si>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</si>
  <si>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</si>
  <si>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</si>
  <si>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</si>
  <si>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</si>
  <si>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</si>
  <si>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</si>
  <si>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</si>
  <si>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</si>
  <si>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</si>
  <si>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</si>
  <si>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</si>
  <si>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</si>
  <si>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</si>
  <si>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</si>
  <si>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</si>
  <si>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</si>
  <si>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</si>
  <si>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</si>
  <si>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</si>
  <si>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</si>
  <si>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</si>
  <si>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</si>
  <si>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</si>
  <si>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</si>
  <si>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</si>
  <si>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</si>
  <si>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</si>
  <si>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</si>
  <si>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</si>
  <si>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</si>
  <si>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</si>
  <si>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</si>
  <si>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</si>
  <si>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</si>
  <si>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</si>
  <si>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</si>
  <si>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</si>
  <si>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</si>
  <si>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</si>
  <si>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</si>
  <si>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</si>
  <si>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</si>
  <si>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</si>
  <si>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</si>
  <si>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</si>
  <si>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</si>
  <si>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</si>
  <si>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</si>
  <si>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</si>
  <si>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</si>
  <si>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</si>
  <si>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</si>
  <si>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</si>
  <si>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</si>
  <si>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</si>
  <si>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</si>
  <si>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</si>
  <si>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</si>
  <si>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</si>
  <si>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</si>
  <si>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</si>
  <si>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</si>
  <si>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</si>
  <si>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</si>
  <si>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</si>
  <si>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</si>
  <si>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</si>
  <si>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</si>
  <si>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</si>
  <si>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</si>
  <si>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</si>
  <si>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</si>
  <si>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</si>
  <si>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</si>
  <si>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</si>
  <si>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</si>
  <si>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</si>
  <si>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</si>
  <si>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</si>
  <si>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</si>
  <si>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</si>
  <si>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</si>
  <si>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</si>
  <si>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</si>
  <si>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</si>
  <si>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</si>
  <si>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</si>
  <si>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</si>
  <si>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</si>
  <si>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</si>
  <si>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</si>
  <si>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</si>
  <si>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</si>
  <si>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</si>
  <si>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</si>
  <si>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</si>
  <si>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</si>
  <si>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</si>
  <si>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</si>
  <si>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</si>
  <si>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</si>
  <si>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</si>
  <si>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</si>
  <si>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</si>
  <si>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</si>
  <si>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</si>
  <si>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</si>
  <si>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</si>
  <si>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</si>
  <si>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</si>
  <si>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</si>
  <si>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</si>
  <si>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</si>
  <si>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</si>
  <si>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</si>
  <si>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</si>
  <si>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</si>
  <si>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</si>
  <si>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</si>
  <si>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</si>
  <si>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</si>
  <si>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</si>
  <si>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</si>
  <si>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</si>
  <si>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</si>
  <si>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</si>
  <si>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</si>
  <si>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</si>
  <si>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</si>
  <si>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</si>
  <si>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</si>
  <si>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</si>
  <si>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</si>
  <si>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</si>
  <si>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</si>
  <si>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</si>
  <si>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</si>
  <si>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</si>
  <si>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</si>
  <si>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</si>
  <si>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</si>
  <si>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</si>
  <si>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</si>
  <si>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</si>
  <si>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</si>
  <si>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</si>
  <si>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</si>
  <si>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</si>
  <si>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</si>
  <si>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</si>
  <si>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</si>
  <si>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</si>
  <si>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</si>
  <si>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</si>
  <si>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</si>
  <si>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</si>
  <si>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</si>
  <si>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</si>
  <si>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</si>
  <si>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</si>
  <si>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</si>
  <si>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</si>
  <si>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</si>
  <si>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</si>
  <si>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</si>
  <si>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</si>
  <si>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</si>
  <si>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</si>
  <si>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</si>
  <si>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</si>
  <si>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</si>
  <si>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</si>
  <si>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</si>
  <si>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</si>
  <si>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</si>
  <si>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</si>
  <si>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</si>
  <si>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</si>
  <si>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</si>
  <si>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</si>
  <si>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</si>
  <si>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</si>
  <si>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</si>
  <si>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</si>
  <si>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</si>
  <si>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</si>
  <si>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</si>
  <si>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</si>
  <si>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</si>
  <si>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</si>
  <si>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</si>
  <si>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</si>
  <si>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</si>
  <si>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</si>
  <si>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</si>
  <si>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</si>
  <si>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</si>
  <si>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</si>
  <si>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</si>
  <si>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</si>
  <si>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</si>
  <si>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</si>
  <si>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</si>
  <si>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</si>
  <si>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</si>
  <si>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</si>
  <si>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</si>
  <si>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</si>
  <si>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</si>
  <si>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</si>
  <si>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</si>
  <si>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</si>
  <si>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</si>
  <si>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</si>
  <si>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</si>
  <si>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</si>
  <si>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</si>
  <si>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</si>
  <si>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</si>
  <si>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</si>
  <si>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</si>
  <si>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</si>
  <si>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</si>
  <si>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</si>
  <si>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</si>
  <si>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</si>
  <si>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</si>
  <si>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</si>
  <si>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</si>
  <si>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</si>
  <si>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</si>
  <si>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</si>
  <si>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</si>
  <si>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</si>
  <si>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</si>
  <si>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</si>
  <si>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</si>
  <si>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</si>
  <si>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</si>
  <si>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</si>
  <si>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</si>
  <si>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</si>
  <si>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</si>
  <si>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</si>
  <si>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</si>
  <si>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</si>
  <si>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</si>
  <si>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</si>
  <si>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</si>
  <si>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</si>
  <si>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</si>
  <si>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</si>
  <si>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</si>
  <si>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</si>
  <si>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</si>
  <si>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</si>
  <si>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</si>
  <si>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</si>
  <si>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</si>
  <si>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</si>
  <si>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</si>
  <si>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</si>
  <si>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</si>
  <si>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</si>
  <si>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</si>
  <si>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</si>
  <si>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</si>
  <si>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</si>
  <si>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</si>
  <si>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</si>
  <si>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</si>
  <si>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</si>
  <si>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</si>
  <si>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</si>
  <si>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</si>
  <si>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</si>
  <si>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</si>
  <si>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</si>
  <si>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</si>
  <si>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</si>
  <si>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</si>
  <si>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</si>
  <si>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</si>
  <si>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</si>
  <si>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</si>
  <si>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</si>
  <si>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</si>
  <si>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</si>
  <si>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</si>
  <si>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</si>
  <si>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</si>
  <si>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</si>
  <si>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</si>
  <si>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</si>
  <si>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</si>
  <si>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</si>
  <si>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</si>
  <si>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</si>
  <si>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</si>
  <si>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</si>
  <si>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</si>
  <si>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</si>
  <si>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</si>
  <si>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</si>
  <si>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</si>
  <si>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</si>
  <si>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</si>
  <si>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</si>
  <si>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</si>
  <si>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</si>
  <si>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</si>
  <si>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</si>
  <si>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</si>
  <si>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</si>
  <si>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</si>
  <si>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</si>
  <si>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</si>
  <si>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</si>
  <si>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</si>
  <si>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</si>
  <si>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</si>
  <si>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</si>
  <si>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</si>
  <si>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</si>
  <si>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</si>
  <si>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</si>
  <si>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</si>
  <si>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</si>
  <si>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</si>
  <si>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</si>
  <si>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</si>
  <si>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</si>
  <si>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</si>
  <si>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</si>
  <si>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</si>
  <si>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</si>
  <si>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</si>
  <si>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</si>
  <si>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</si>
  <si>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</si>
  <si>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</si>
  <si>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</si>
  <si>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</si>
  <si>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</si>
  <si>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</si>
  <si>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</si>
  <si>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</si>
  <si>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</si>
  <si>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</si>
  <si>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</si>
  <si>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</si>
  <si>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</si>
  <si>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</si>
  <si>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</si>
  <si>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</si>
  <si>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</si>
  <si>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</si>
  <si>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</si>
  <si>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</si>
  <si>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</si>
  <si>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</si>
  <si>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</si>
  <si>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</si>
  <si>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</si>
  <si>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</si>
  <si>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</si>
  <si>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</si>
  <si>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</si>
  <si>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</si>
  <si>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</si>
  <si>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</si>
  <si>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</si>
  <si>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</si>
  <si>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</si>
  <si>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</si>
  <si>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</si>
  <si>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</si>
  <si>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</si>
  <si>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</si>
  <si>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</si>
  <si>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</si>
  <si>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</si>
  <si>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</si>
  <si>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</si>
  <si>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</si>
  <si>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</si>
  <si>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</si>
  <si>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</si>
  <si>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</si>
  <si>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</si>
  <si>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</si>
  <si>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</si>
  <si>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</si>
  <si>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</si>
  <si>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</si>
  <si>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</si>
  <si>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</si>
  <si>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</si>
  <si>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</si>
  <si>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</si>
  <si>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</si>
  <si>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</si>
  <si>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</si>
  <si>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</si>
  <si>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</si>
  <si>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</si>
  <si>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</si>
  <si>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</si>
  <si>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</si>
  <si>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</si>
  <si>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</si>
  <si>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</si>
  <si>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</si>
  <si>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</si>
  <si>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</si>
  <si>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</si>
  <si>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</si>
  <si>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</si>
  <si>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</si>
  <si>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</si>
  <si>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</si>
  <si>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</si>
  <si>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</si>
  <si>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</si>
  <si>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</si>
  <si>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</si>
  <si>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</si>
  <si>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</si>
  <si>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</si>
  <si>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</si>
  <si>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</si>
  <si>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</si>
  <si>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</si>
  <si>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</si>
  <si>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</si>
  <si>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</si>
  <si>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</si>
  <si>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</si>
  <si>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</si>
  <si>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</si>
  <si>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</si>
  <si>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</si>
  <si>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</si>
  <si>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</si>
  <si>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</si>
  <si>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</si>
  <si>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</si>
  <si>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</si>
  <si>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</si>
  <si>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</si>
  <si>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</si>
  <si>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</si>
  <si>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</si>
  <si>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</si>
  <si>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</si>
  <si>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</si>
  <si>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</si>
  <si>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</si>
  <si>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</si>
  <si>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</si>
  <si>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</si>
  <si>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</si>
  <si>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</si>
  <si>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</si>
  <si>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</si>
  <si>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</si>
  <si>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</si>
  <si>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</si>
  <si>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</si>
  <si>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</si>
  <si>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</si>
  <si>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</si>
  <si>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</si>
  <si>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</si>
  <si>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</si>
  <si>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</si>
  <si>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</si>
  <si>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</si>
  <si>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</si>
  <si>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</si>
  <si>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</si>
  <si>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</si>
  <si>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</si>
  <si>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</si>
  <si>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</si>
  <si>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</si>
  <si>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</si>
  <si>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</si>
  <si>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</si>
  <si>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</si>
  <si>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</si>
  <si>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</si>
  <si>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</si>
  <si>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</si>
  <si>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</si>
  <si>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</si>
  <si>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</si>
  <si>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</si>
  <si>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</si>
  <si>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</si>
  <si>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</si>
  <si>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</si>
  <si>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</si>
  <si>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</si>
  <si>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</si>
  <si>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</si>
  <si>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</si>
  <si>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</si>
  <si>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</si>
  <si>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</si>
  <si>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</si>
  <si>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</si>
  <si>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</si>
  <si>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</si>
  <si>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</si>
  <si>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</si>
  <si>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</si>
  <si>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</si>
  <si>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</si>
  <si>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</si>
  <si>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</si>
  <si>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</si>
  <si>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</si>
  <si>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</si>
  <si>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</si>
  <si>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</si>
  <si>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</si>
  <si>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</si>
  <si>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</si>
  <si>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</si>
  <si>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</si>
  <si>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</si>
  <si>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</si>
  <si>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</si>
  <si>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</si>
  <si>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</si>
  <si>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</si>
  <si>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</si>
  <si>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</si>
  <si>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</si>
  <si>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</si>
  <si>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</si>
  <si>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</si>
  <si>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</si>
  <si>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</si>
  <si>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</si>
  <si>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</si>
  <si>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</si>
  <si>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</si>
  <si>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</si>
  <si>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</si>
  <si>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</si>
  <si>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</si>
  <si>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</si>
  <si>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</si>
  <si>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</si>
  <si>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</si>
  <si>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</si>
  <si>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</si>
  <si>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</si>
  <si>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</si>
  <si>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</si>
  <si>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</si>
  <si>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</si>
  <si>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</si>
  <si>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</si>
  <si>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</si>
  <si>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</si>
  <si>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</si>
  <si>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</si>
  <si>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</si>
  <si>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</si>
  <si>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</si>
  <si>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</si>
  <si>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</si>
  <si>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</si>
  <si>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</si>
  <si>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</si>
  <si>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</si>
  <si>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</si>
  <si>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</si>
  <si>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</si>
  <si>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</si>
  <si>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</si>
  <si>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</si>
  <si>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</si>
  <si>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</si>
  <si>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</si>
  <si>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</si>
  <si>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</si>
  <si>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</si>
  <si>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</si>
  <si>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</si>
  <si>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</si>
  <si>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</si>
  <si>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</si>
  <si>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</si>
  <si>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</si>
  <si>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</si>
  <si>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</si>
  <si>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</si>
  <si>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</si>
  <si>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</si>
  <si>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</si>
  <si>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</si>
  <si>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</si>
  <si>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</si>
  <si>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</si>
  <si>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</si>
  <si>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</si>
  <si>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</si>
  <si>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</si>
  <si>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</si>
  <si>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</si>
  <si>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</si>
  <si>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</si>
  <si>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</si>
  <si>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</si>
  <si>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</si>
  <si>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</si>
  <si>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</si>
  <si>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</si>
  <si>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</si>
  <si>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</si>
  <si>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</si>
  <si>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</si>
  <si>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</si>
  <si>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</si>
  <si>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</si>
  <si>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</si>
  <si>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</si>
  <si>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</si>
  <si>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</si>
  <si>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</si>
  <si>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</si>
  <si>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</si>
  <si>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</si>
  <si>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</si>
  <si>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</si>
  <si>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</si>
  <si>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</si>
  <si>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</si>
  <si>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</si>
  <si>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</si>
  <si>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</si>
  <si>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</si>
  <si>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</si>
  <si>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</si>
  <si>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</si>
  <si>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</si>
  <si>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</si>
  <si>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</si>
  <si>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</si>
  <si>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</si>
  <si>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</si>
  <si>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</si>
  <si>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</si>
  <si>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</si>
  <si>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</si>
  <si>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</si>
  <si>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</si>
  <si>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</si>
  <si>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</si>
  <si>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</si>
  <si>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</si>
  <si>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</si>
  <si>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</si>
  <si>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</si>
  <si>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</si>
  <si>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</si>
  <si>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</si>
  <si>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</si>
  <si>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</si>
  <si>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</si>
  <si>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</si>
  <si>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</si>
  <si>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</si>
  <si>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</si>
  <si>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</si>
  <si>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</si>
  <si>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</si>
  <si>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</si>
  <si>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</si>
  <si>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</si>
  <si>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</si>
  <si>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</si>
  <si>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</si>
  <si>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</si>
  <si>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</si>
  <si>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</si>
  <si>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</si>
  <si>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</si>
  <si>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</si>
  <si>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</si>
  <si>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</si>
  <si>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</si>
  <si>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</si>
  <si>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</si>
  <si>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</si>
  <si>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</si>
  <si>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</si>
  <si>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</si>
  <si>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</si>
  <si>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</si>
  <si>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</si>
  <si>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</si>
  <si>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</si>
  <si>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</si>
  <si>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</si>
  <si>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</si>
  <si>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</si>
  <si>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</si>
  <si>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</si>
  <si>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</si>
  <si>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</si>
  <si>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</si>
  <si>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</si>
  <si>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</si>
  <si>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</si>
  <si>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</si>
  <si>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</si>
  <si>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</si>
  <si>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</si>
  <si>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</si>
  <si>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</si>
  <si>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</si>
  <si>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</si>
  <si>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</si>
  <si>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</si>
  <si>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</si>
  <si>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</si>
  <si>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</si>
  <si>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</si>
  <si>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</si>
  <si>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</si>
  <si>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</si>
  <si>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</si>
  <si>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</si>
  <si>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</si>
  <si>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</si>
  <si>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</si>
  <si>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</si>
  <si>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</si>
  <si>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</si>
  <si>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</si>
  <si>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</si>
  <si>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</si>
  <si>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</si>
  <si>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</si>
  <si>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</si>
  <si>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</si>
  <si>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</si>
  <si>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</si>
  <si>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</si>
  <si>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</si>
  <si>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</si>
  <si>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</si>
  <si>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</si>
  <si>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</si>
  <si>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</si>
  <si>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</si>
  <si>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</si>
  <si>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</si>
  <si>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</si>
  <si>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</si>
  <si>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</si>
  <si>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</si>
  <si>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</si>
  <si>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</si>
  <si>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</si>
  <si>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</si>
  <si>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</si>
  <si>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</si>
  <si>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</si>
  <si>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</si>
  <si>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</si>
  <si>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</si>
  <si>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</si>
  <si>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</si>
  <si>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</si>
  <si>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</si>
  <si>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</si>
  <si>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</si>
  <si>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</si>
  <si>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</si>
  <si>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</si>
  <si>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</si>
  <si>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</si>
  <si>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</si>
  <si>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</si>
  <si>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</si>
  <si>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</si>
  <si>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</si>
  <si>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</si>
  <si>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</si>
  <si>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</si>
  <si>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</si>
  <si>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</si>
  <si>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</si>
  <si>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</si>
  <si>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</si>
  <si>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</si>
  <si>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</si>
  <si>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</si>
  <si>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</si>
  <si>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</si>
  <si>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</si>
  <si>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</si>
  <si>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</si>
  <si>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</si>
  <si>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</si>
  <si>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</si>
  <si>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</si>
  <si>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</si>
  <si>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</si>
  <si>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</si>
  <si>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</si>
  <si>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</si>
  <si>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</si>
  <si>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</si>
  <si>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</si>
  <si>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</si>
  <si>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</si>
  <si>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</si>
  <si>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</si>
  <si>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</si>
  <si>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</si>
  <si>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</si>
  <si>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</si>
  <si>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</si>
  <si>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</si>
  <si>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</si>
  <si>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</si>
  <si>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</si>
  <si>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</si>
  <si>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</si>
  <si>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</si>
  <si>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</si>
  <si>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</si>
  <si>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</si>
  <si>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</si>
  <si>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</si>
  <si>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</si>
  <si>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</si>
  <si>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</si>
  <si>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</si>
  <si>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60 min</t>
  </si>
  <si>
    <t>ETA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</si>
  <si>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</si>
  <si>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</si>
  <si>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</si>
  <si>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</si>
  <si>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</si>
  <si>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</si>
  <si>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</si>
  <si>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</si>
  <si>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</si>
  <si>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</si>
  <si>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</si>
  <si>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</si>
  <si>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</si>
  <si>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</si>
  <si>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</si>
  <si>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</si>
  <si>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USF Site under Night Access Issue , Team will check early morning</t>
  </si>
  <si>
    <t>PCM-20251211-00002957</t>
  </si>
  <si>
    <t xml:space="preserve">power NA at site and EM team checking </t>
  </si>
  <si>
    <t>TT-20251211-02302</t>
  </si>
  <si>
    <t xml:space="preserve">EM team need 30 min </t>
  </si>
  <si>
    <t>PCM-20251211-00002929</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</si>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</sst>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339.87905393518304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46002.827479861109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46002.827479861109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46002.827479861109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46002.827479861109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46002.827479861109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46002.827479861109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46002.827479861109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46002.827479861109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46002.827479861109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46002.827479861109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46002.827479861109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46002.827479861109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46002.827479861109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46002.827479861109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46002.827479861109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46002.827479861109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46002.827479861109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46002.827479861109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46002.827479861109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46002.827479861109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46002.827479861109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46002.827479861109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46002.827479861109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46002.827479861109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46002.827479861109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46002.827479861109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46002.827479861109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46002.827479861109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46002.827479861109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46002.827479861109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46002.827479861109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46002.827479861109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46002.827479861109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46002.827479861109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46002.827479861109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46002.827479861109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46002.827479861109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46002.827479861109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46002.827479861109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46002.827479861109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46002.827479861109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46002.827479861109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46002.827479861109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46002.827479861109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46002.827479861109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46002.827479861109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46002.827479861109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46002.827479861109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46002.827479861109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46002.827479861109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46002.827479861109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46002.827479861109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46002.827479861109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46002.827479861109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46002.827479861109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46002.827479861109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46002.827479861109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46002.827479861109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46002.827479861109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46002.827479861109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46002.827479861109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46002.827479861109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46002.827479861109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46002.827479861109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46002.827479861109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46002.827479861109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46002.827479861109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46002.827479861109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46002.827479861109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46002.827479861109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46002.827479861109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46002.827479861109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46002.827479861109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46002.827479861109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46002.827479861109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46002.827479861109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46002.827479861109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46002.827479861109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46002.827479861109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46002.827479861109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46002.827479861109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46002.827479861109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46002.827479861109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46002.827479861109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46002.827479861109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46002.827479861109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46002.827479861109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46002.827479861109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46002.827479861109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46002.827479861109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46002.827479861109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46002.827479861109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46002.827479861109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46002.827479861109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46002.827479861109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46002.827479861109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46002.827479861109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46002.827479861109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46002.827479861109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46002.827479861109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46002.827479861109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46002.827479861109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46002.827479861109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46002.827479861109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46002.827479861109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46002.827479861109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46002.827479861109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46002.827479861109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46002.827479861109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46002.827479861109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46002.827479861109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46002.827479861109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46002.827479861109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46002.827479861109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46002.827479861109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46002.827479861109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46002.827479861109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46002.827479861109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46002.827479861109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46002.827479861109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46002.827479861109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46002.827479861109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46002.827479861109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46002.827479861109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46002.827479861109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46002.827479861109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46002.827479861109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46002.827479861109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46002.827479861109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46002.827479861109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46002.827479861109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46002.827479861109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46002.827479861109</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65407140-FC11-4304-9D55-673BD51AAD4F}"/>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177.8276418981477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18.440060879627708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5.4720979166668258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1.9955701388898888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46002.827479861109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46002.827479861109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46002.827479861109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46002.827479861109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46002.827479861109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46002.827479861109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46002.827479861109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46002.827479861109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46002.827479861109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46002.827479861109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46002.827479861109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46002.827479861109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46002.827479861109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46002.827479861109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46002.827479861109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46002.827479861109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46002.827479861109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46002.827479861109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46002.827479861109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46002.827479861109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46002.827479861109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46002.827479861109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46002.827479861109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46002.827479861109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46002.827479861109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46002.827479861109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46002.827479861109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46002.827479861109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46002.827479861109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46002.827479861109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46002.827479861109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46002.827479861109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46002.827479861109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46002.827479861109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46002.827479861109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46002.827479861109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46002.827479861109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46002.827479861109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46002.827479861109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46002.827479861109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46002.827479861109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46002.827479861109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46002.827479861109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46002.827479861109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46002.827479861109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46002.827479861109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46002.827479861109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46002.827479861109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46002.827479861109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46002.827479861109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46002.827479861109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46002.827479861109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46002.827479861109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46002.827479861109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46002.827479861109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46002.827479861109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46002.827479861109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46002.827479861109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46002.827479861109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46002.827479861109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46002.827479861109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46002.827479861109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46002.827479861109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46002.827479861109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46002.827479861109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46002.827479861109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46002.827479861109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46002.827479861109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46002.827479861109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46002.827479861109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46002.827479861109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46002.827479861109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46002.827479861109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46002.827479861109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46002.827479861109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46002.827479861109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46002.827479861109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46002.827479861109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46002.827479861109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46002.827479861109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46002.827479861109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46002.827479861109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46002.827479861109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46002.827479861109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46002.827479861109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46002.827479861109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46002.827479861109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46002.827479861109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46002.827479861109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46002.827479861109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46002.827479861109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46002.827479861109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46002.827479861109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46002.827479861109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46002.827479861109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46002.827479861109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46002.827479861109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46002.827479861109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46002.827479861109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46002.827479861109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46002.827479861109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46002.827479861109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46002.827479861109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46002.827479861109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46002.827479861109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46002.827479861109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46002.827479861109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46002.827479861109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46002.827479861109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46002.827479861109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46002.827479861109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46002.827479861109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46002.827479861109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46002.827479861109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46002.827479861109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46002.827479861109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46002.827479861109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46002.827479861109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46002.827479861109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46002.827479861109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46002.827479861109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46002.827479861109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46002.827479861109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46002.827479861109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46002.827479861109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46002.827479861109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46002.827479861109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46002.827479861109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46002.827479861109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46002.827479861109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46002.827479861109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46002.827479861109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46002.827479861109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46002.827479861109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46002.827479861109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46002.827479861109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46002.827479861109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46002.827479861109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46002.827479861109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46002.827479861109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46002.827479861109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46002.827479861109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46002.827479861109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46002.827479861109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46002.827479861109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46002.827479861109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46002.827479861109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46002.827479861109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46002.827479861109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46002.827479861109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46002.827479861109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46002.827479861109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46002.827479861109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46002.827479861109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46002.827479861109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46002.827479861109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46002.827479861109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46002.827479861109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46002.827479861109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46002.827479861109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46002.827479861109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46002.827479861109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46002.827479861109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46002.827479861109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46002.827479861109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46002.827479861109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46002.827479861109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46002.827479861109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46002.827479861109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46002.827479861109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46002.827479861109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46002.827479861109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46002.827479861109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46002.827479861109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46002.827479861109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46002.827479861109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46002.827479861109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46002.827479861109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46002.827479861109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46002.827479861109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46002.827479861109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46002.827479861109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46002.827479861109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46002.827479861109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46002.827479861109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46002.827479861109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46002.827479861109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46002.827479861109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46002.827479861109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46002.827479861109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46002.827479861109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46002.827479861109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46002.827479861109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46002.827479861109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46002.827479861109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46002.827479861109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46002.827479861109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46002.827479861109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46002.827479861109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46002.827479861109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46002.827479861109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46002.827479861109</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46002.827479861109</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46002.827479861109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46002.827479861109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46002.827479861109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46002.827479861109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46002.827479861109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46002.827479861109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46002.827479861109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46002.827479861109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46002.827479861109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46002.827479861109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46002.827479861109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46002.827479861109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46002.827479861109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46002.827479861109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46002.827479861109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46002.827479861109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46002.827479861109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46002.827479861109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46002.827479861109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46002.827479861109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46002.827479861109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46002.827479861109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46002.827479861109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46002.827479861109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46002.827479861109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46002.827479861109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46002.827479861109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46002.827479861109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46002.827479861109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46002.827479861109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46002.827479861109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46002.827479861109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46002.827479861109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46002.827479861109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46002.827479861109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46002.827479861109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46002.827479861109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46002.827479861109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46002.827479861109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46002.827479861109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46002.827479861109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46002.827479861109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46002.827479861109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46002.827479861109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46002.827479861109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46002.827479861109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46002.827479861109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46002.827479861109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46002.827479861109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46002.827479861109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46002.827479861109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46002.827479861109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46002.827479861109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46002.827479861109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46002.827479861109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46002.827479861109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46002.827479861109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46002.827479861109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46002.827479861109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46002.827479861109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46002.827479861109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46002.827479861109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46002.827479861109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46002.827479861109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46002.827479861109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46002.827479861109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46002.827479861109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46002.827479861109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46002.827479861109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46002.827479861109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46002.827479861109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46002.827479861109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46002.827479861109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46002.827479861109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46002.827479861109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46002.827479861109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46002.827479861109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46002.827479861109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46002.827479861109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46002.827479861109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46002.827479861109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46002.827479861109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46002.827479861109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46002.827479861109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46002.827479861109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46002.827479861109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46002.827479861109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46002.827479861109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46002.827479861109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46002.827479861109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46002.827479861109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46002.827479861109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46002.827479861109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46002.827479861109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46002.827479861109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46002.827479861109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46002.827479861109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46002.827479861109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46002.827479861109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46002.827479861109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46002.827479861109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46002.827479861109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46002.827479861109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46002.827479861109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46002.827479861109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46002.827479861109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46002.827479861109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46002.827479861109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46002.827479861109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46002.827479861109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46002.827479861109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46002.827479861109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46002.827479861109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46002.827479861109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46002.827479861109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46002.827479861109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46002.827479861109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46002.827479861109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46002.827479861109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46002.827479861109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46002.827479861109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46002.827479861109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46002.827479861109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46002.827479861109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46002.827479861109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46002.827479861109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46002.827479861109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46002.827479861109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46002.827479861109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46002.827479861109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46002.827479861109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46002.827479861109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46002.827479861109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46002.827479861109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46002.827479861109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46002.827479861109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46002.827479861109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46002.827479861109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46002.827479861109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46002.827479861109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46002.827479861109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46002.827479861109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46002.827479861109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46002.827479861109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46002.827479861109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46002.827479861109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46002.827479861109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46002.827479861109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46002.827479861109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46002.827479861109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46002.827479861109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46002.827479861109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46002.827479861109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46002.827479861109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46002.827479861109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46002.827479861109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46002.827479861109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46002.827479861109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46002.827479861109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46002.827479861109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46002.827479861109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46002.827479861109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46002.827479861109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46002.827479861109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46002.827479861109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46002.827479861109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46002.827479861109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46002.827479861109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46002.827479861109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46002.827479861109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46002.827479861109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46002.827479861109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46002.827479861109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46002.827479861109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46002.827479861109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46002.827479861109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46002.827479861109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46002.827479861109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46002.827479861109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46002.827479861109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46002.827479861109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46002.827479861109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46002.827479861109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46002.827479861109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46002.827479861109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46002.827479861109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46002.827479861109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46002.827479861109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46002.827479861109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46002.827479861109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46002.827479861109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46002.827479861109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46002.827479861109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46002.827479861109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46002.827479861109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46002.827479861109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46002.827479861109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46002.827479861109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46002.827479861109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46002.827479861109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46002.827479861109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46002.827479861109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46002.827479861109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46002.827479861109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46002.827479861109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46002.827479861109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46002.827479861109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46002.827479861109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46002.827479861109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46002.827479861109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46002.827479861109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46002.827479861109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46002.827479861109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46002.827479861109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46002.827479861109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46002.827479861109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46002.827479861109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46002.827479861109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46002.827479861109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46002.827479861109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46002.827479861109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46002.827479861109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46002.827479861109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46002.827479861109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46002.827479861109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46002.827479861109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46002.827479861109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46002.827479861109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46002.827479861109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46002.827479861109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46002.827479861109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46002.827479861109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46002.827479861109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46002.827479861109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46002.827479861109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46002.827479861109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46002.827479861109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46002.827479861109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46002.827479861109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46002.827479861109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46002.827479861109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46002.827479861109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46002.827479861109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46002.827479861109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46002.827479861109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46002.827479861109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46002.827479861109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46002.827479861109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46002.827479861109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46002.827479861109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46002.827479861109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46002.827479861109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46002.827479861109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46002.827479861109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46002.827479861109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46002.827479861109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46002.827479861109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46002.827479861109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46002.827479861109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46002.827479861109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46002.827479861109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46002.827479861109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46002.827479861109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46002.827479861109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46002.827479861109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46002.827479861109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46002.827479861109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46002.827479861109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46002.827479861109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46002.827479861109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46002.827479861109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46002.827479861109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46002.827479861109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46002.827479861109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46002.827479861109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46002.827479861109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46002.827479861109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46002.827479861109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46002.827479861109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46002.827479861109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46002.827479861109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46002.827479861109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46002.827479861109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46002.827479861109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46002.827479861109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46002.827479861109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46002.827479861109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46002.827479861109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46002.827479861109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46002.827479861109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46002.827479861109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46002.827479861109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46002.827479861109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46002.827479861109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46002.827479861109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46002.827479861109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46002.827479861109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46002.827479861109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46002.827479861109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46002.827479861109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46002.827479861109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46002.827479861109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46002.827479861109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46002.827479861109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46002.827479861109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46002.827479861109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46002.827479861109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46002.827479861109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46002.827479861109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46002.827479861109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46002.827479861109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46002.827479861109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46002.827479861109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46002.827479861109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46002.827479861109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46002.827479861109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46002.827479861109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46002.827479861109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46002.827479861109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46002.827479861109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46002.827479861109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46002.827479861109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46002.827479861109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46002.827479861109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46002.827479861109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46002.827479861109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46002.827479861109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46002.827479861109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46002.827479861109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46002.827479861109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46002.827479861109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46002.827479861109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46002.827479861109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46002.827479861109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46002.827479861109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46002.827479861109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46002.827479861109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46002.827479861109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46002.827479861109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46002.827479861109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46002.827479861109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46002.827479861109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46002.827479861109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46002.827479861109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46002.827479861109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46002.827479861109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46002.827479861109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46002.827479861109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46002.827479861109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46002.827479861109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46002.827479861109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46002.827479861109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46002.827479861109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46002.827479861109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46002.827479861109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46002.827479861109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46002.827479861109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46002.827479861109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46002.827479861109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46002.827479861109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46002.827479861109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46002.827479861109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46002.827479861109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46002.827479861109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46002.827479861109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46002.827479861109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46002.827479861109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46002.827479861109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46002.827479861109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46002.827479861109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46002.827479861109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46002.827479861109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46002.827479861109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46002.827479861109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46002.827479861109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46002.827479861109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46002.827479861109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46002.827479861109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46002.827479861109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46002.827479861109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46002.827479861109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46002.827479861109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46002.827479861109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46002.827479861109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46002.827479861109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46002.827479861109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46002.827479861109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46002.827479861109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46002.827479861109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46002.827479861109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46002.827479861109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46002.827479861109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46002.827479861109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46002.827479861109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46002.827479861109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46002.827479861109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46002.827479861109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46002.827479861109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46002.827479861109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46002.827479861109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46002.827479861109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46002.827479861109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46002.827479861109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46002.827479861109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46002.827479861109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46002.827479861109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46002.827479861109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46002.827479861109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46002.827479861109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46002.827479861109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46002.827479861109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46002.827479861109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46002.827479861109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46002.827479861109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46002.827479861109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46002.827479861109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46002.827479861109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46002.827479861109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46002.827479861109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46002.827479861109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46002.827479861109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46002.827479861109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46002.827479861109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46002.827479861109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46002.827479861109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46002.827479861109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46002.827479861109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46002.827479861109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46002.827479861109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46002.827479861109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46002.827479861109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46002.827479861109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46002.827479861109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46002.827479861109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46002.827479861109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46002.827479861109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46002.827479861109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46002.827479861109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46002.827479861109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46002.827479861109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46002.827479861109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46002.827479861109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46002.827479861109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46002.827479861109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46002.827479861109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46002.827479861109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46002.827479861109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46002.827479861109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46002.827479861109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46002.827479861109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46002.827479861109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46002.827479861109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46002.827479861109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46002.827479861109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46002.827479861109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46002.827479861109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46002.827479861109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46002.827479861109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46002.827479861109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46002.827479861109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46002.827479861109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46002.827479861109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46002.827479861109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46002.827479861109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46002.827479861109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46002.827479861109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46002.827479861109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46002.827479861109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46002.827479861109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46002.827479861109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46002.827479861109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46002.827479861109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46002.827479861109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46002.827479861109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46002.827479861109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46002.827479861109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46002.827479861109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46002.827479861109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46002.827479861109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46002.827479861109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46002.827479861109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46002.827479861109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46002.827479861109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46002.827479861109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46002.827479861109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46002.827479861109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46002.827479861109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46002.827479861109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46002.827479861109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46002.827479861109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46002.827479861109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46002.827479861109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46002.827479861109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46002.827479861109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46002.827479861109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46002.827479861109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46002.827479861109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46002.827479861109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46002.827479861109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46002.827479861109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46002.827479861109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46002.827479861109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46002.827479861109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46002.827479861109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46002.827479861109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46002.827479861109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46002.827479861109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46002.827479861109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46002.827479861109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46002.827479861109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46002.827479861109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46002.827479861109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46002.827479861109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46002.827479861109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46002.827479861109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46002.827479861109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46002.827479861109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46002.827479861109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46002.827479861109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46002.827479861109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46002.827479861109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46002.827479861109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46002.827479861109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46002.827479861109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46002.827479861109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46002.827479861109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46002.827479861109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46002.827479861109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46002.827479861109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46002.827479861109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46002.827479861109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46002.827479861109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46002.827479861109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46002.827479861109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46002.827479861109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46002.827479861109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46002.827479861109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46002.827479861109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46002.827479861109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46002.827479861109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46002.827479861109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46002.827479861109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46002.827479861109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46002.827479861109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46002.827479861109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46002.827479861109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46002.827479861109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46002.827479861109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46002.827479861109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46002.827479861109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46002.827479861109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46002.827479861109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46002.827479861109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46002.827479861109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46002.827479861109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46002.827479861109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46002.827479861109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46002.827479861109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46002.827479861109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46002.827479861109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46002.827479861109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46002.827479861109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46002.827479861109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46002.827479861109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46002.827479861109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46002.827479861109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46002.827479861109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46002.827479861109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46002.827479861109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46002.827479861109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46002.827479861109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46002.827479861109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46002.827479861109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46002.827479861109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46002.827479861109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46002.827479861109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46002.827479861109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46002.827479861109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46002.827479861109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46002.827479861109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46002.827479861109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46002.827479861109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46002.827479861109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46002.827479861109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46002.827479861109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46002.827479861109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46002.827479861109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46002.827479861109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46002.827479861109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46002.827479861109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46002.827479861109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46002.827479861109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46002.827479861109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46002.827479861109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46002.827479861109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46002.827479861109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46002.827479861109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46002.827479861109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46002.827479861109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46002.827479861109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46002.827479861109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46002.827479861109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46002.827479861109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46002.827479861109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46002.827479861109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46002.827479861109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46002.827479861109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46002.827479861109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46002.827479861109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46002.827479861109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46002.827479861109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46002.827479861109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46002.827479861109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46002.827479861109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46002.827479861109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46002.827479861109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46002.827479861109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46002.827479861109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46002.827479861109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46002.827479861109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46002.827479861109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46002.827479861109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46002.827479861109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46002.827479861109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46002.827479861109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46002.827479861109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46002.827479861109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46002.827479861109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46002.827479861109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46002.827479861109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46002.827479861109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46002.827479861109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46002.827479861109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46002.827479861109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46002.827479861109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46002.827479861109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46002.827479861109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46002.827479861109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46002.827479861109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46002.827479861109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46002.827479861109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46002.827479861109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46002.827479861109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46002.827479861109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46002.827479861109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46002.827479861109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46002.827479861109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46002.827479861109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46002.827479861109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46002.827479861109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46002.827479861109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46002.827479861109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46002.827479861109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46002.827479861109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46002.827479861109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46002.827479861109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46002.827479861109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46002.827479861109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46002.827479861109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46002.827479861109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46002.827479861109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46002.827479861109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46002.827479861109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46002.827479861109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46002.827479861109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46002.827479861109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46002.827479861109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46002.827479861109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46002.827479861109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46002.827479861109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46002.827479861109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46002.827479861109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46002.827479861109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46002.827479861109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46002.827479861109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46002.827479861109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46002.827479861109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46002.827479861109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46002.827479861109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46002.827479861109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46002.827479861109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46002.827479861109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46002.827479861109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46002.827479861109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46002.827479861109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46002.827479861109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46002.827479861109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46002.827479861109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46002.827479861109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46002.827479861109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46002.827479861109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46002.827479861109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46002.827479861109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46002.827479861109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46002.827479861109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46002.827479861109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46002.827479861109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46002.827479861109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46002.827479861109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46002.827479861109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46002.827479861109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46002.827479861109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46002.827479861109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46002.827479861109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46002.827479861109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46002.827479861109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46002.827479861109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46002.827479861109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46002.827479861109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46002.827479861109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46002.827479861109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46002.827479861109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46002.827479861109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46002.827479861109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46002.827479861109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46002.827479861109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46002.827479861109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46002.827479861109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46002.827479861109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46002.827479861109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46002.827479861109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46002.827479861109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46002.827479861109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46002.827479861109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46002.827479861109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46002.827479861109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46002.827479861109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46002.827479861109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46002.827479861109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46002.827479861109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46002.827479861109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46002.827479861109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46002.827479861109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46002.827479861109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46002.827479861109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46002.827479861109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46002.827479861109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46002.827479861109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46002.827479861109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46002.827479861109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46002.827479861109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46002.827479861109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46002.827479861109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46002.827479861109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46002.827479861109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46002.827479861109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46002.827479861109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46002.827479861109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46002.827479861109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46002.827479861109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46002.827479861109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46002.827479861109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46002.827479861109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46002.827479861109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46002.827479861109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46002.827479861109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46002.827479861109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46002.827479861109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46002.827479861109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46002.827479861109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46002.827479861109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46002.827479861109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46002.827479861109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46002.827479861109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46002.827479861109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46002.827479861109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46002.827479861109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46002.827479861109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46002.827479861109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46002.827479861109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46002.827479861109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46002.827479861109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46002.827479861109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46002.827479861109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46002.827479861109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46002.827479861109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46002.827479861109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46002.827479861109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46002.827479861109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46002.827479861109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46002.827479861109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46002.827479861109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46002.827479861109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46002.827479861109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46002.827479861109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46002.827479861109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46002.827479861109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46002.827479861109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46002.827479861109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46002.827479861109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46002.827479861109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46002.827479861109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46002.827479861109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46002.827479861109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46002.827479861109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46002.827479861109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46002.827479861109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46002.827479861109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46002.827479861109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46002.827479861109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46002.827479861109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46002.827479861109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46002.827479861109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46002.827479861109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46002.827479861109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46002.827479861109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46002.827479861109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46002.827479861109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46002.827479861109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46002.827479861109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46002.827479861109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46002.827479861109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46002.827479861109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46002.827479861109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46002.827479861109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46002.827479861109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46002.827479861109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46002.827479861109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46002.827479861109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46002.827479861109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46002.827479861109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46002.827479861109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46002.827479861109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46002.827479861109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46002.827479861109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46002.827479861109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46002.827479861109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46002.827479861109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46002.827479861109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46002.827479861109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46002.827479861109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46002.827479861109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46002.827479861109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46002.827479861109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46002.827479861109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46002.827479861109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46002.827479861109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46002.827479861109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46002.827479861109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46002.827479861109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46002.827479861109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46002.827479861109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46002.827479861109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46002.827479861109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46002.827479861109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46002.827479861109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46002.827479861109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46002.827479861109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46002.827479861109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46002.827479861109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46002.827479861109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46002.827479861109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46002.827479861109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46002.827479861109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46002.827479861109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46002.827479861109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46002.827479861109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46002.827479861109</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E4" sqref="E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299.34676226851298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4.033336342588882</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46002.827479861109</v>
      </c>
      <c r="H4" s="91"/>
      <c r="I4" s="106" t="str">
        <f>IFERROR(VLOOKUP(D4,DB!A:F,6,0),"")</f>
        <v>SCECO</v>
      </c>
      <c r="J4" s="106" t="str">
        <f>IFERROR(VLOOKUP(D4,DB!A:G,7,0),"")</f>
        <v>Vandalized+Dead</v>
      </c>
      <c r="K4" s="93" t="s">
        <v>39126</v>
      </c>
      <c r="L4" s="87" t="str">
        <f>IFERROR(VLOOKUP(D4,DB!A:I,9,0),"")</f>
        <v>Latis</v>
      </c>
    </row>
    <row r="5" spans="1:16" ht="15" customHeight="1">
      <c r="A5" s="106"/>
      <c r="B5" s="106" t="str">
        <f>IFERROR(VLOOKUP(D5,DB!A:K,11,0),"")</f>
        <v>R4</v>
      </c>
      <c r="C5" s="89">
        <v>1</v>
      </c>
      <c r="D5" s="87" t="s">
        <v>33072</v>
      </c>
      <c r="E5" s="90" t="s">
        <v>39106</v>
      </c>
      <c r="F5" s="91"/>
      <c r="G5" s="92">
        <f t="shared" ca="1" si="1"/>
        <v>46002.827479861109</v>
      </c>
      <c r="H5" s="91"/>
      <c r="I5" s="106" t="str">
        <f>IFERROR(VLOOKUP(D5,DB!A:F,6,0),"")</f>
        <v>SCECO</v>
      </c>
      <c r="J5" s="106" t="str">
        <f>IFERROR(VLOOKUP(D5,DB!A:G,7,0),"")</f>
        <v>Vandalized</v>
      </c>
      <c r="K5" s="93" t="s">
        <v>39127</v>
      </c>
      <c r="L5" s="87" t="str">
        <f>IFERROR(VLOOKUP(D5,DB!A:I,9,0),"")</f>
        <v>Latis</v>
      </c>
    </row>
    <row r="6" spans="1:16" ht="15" customHeight="1">
      <c r="A6" s="106"/>
      <c r="B6" s="106" t="str">
        <f>IFERROR(VLOOKUP(D6,DB!A:K,11,0),"")</f>
        <v/>
      </c>
      <c r="C6" s="89"/>
      <c r="D6" s="87"/>
      <c r="E6" s="90"/>
      <c r="F6" s="91"/>
      <c r="G6" s="92">
        <f t="shared" ca="1" si="1"/>
        <v>46002.827479861109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46002.827479861109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46002.827479861109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46002.827479861109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46002.827479861109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46002.827479861109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46002.827479861109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46002.827479861109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46002.827479861109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46002.827479861109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46002.827479861109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46002.827479861109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46002.827479861109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46002.827479861109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46002.827479861109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46002.827479861109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46002.827479861109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46002.827479861109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46002.827479861109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46002.827479861109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46002.827479861109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46002.827479861109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46002.827479861109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46002.827479861109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46002.827479861109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46002.827479861109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46002.827479861109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46002.827479861109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46002.827479861109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46002.827479861109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46002.827479861109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46002.827479861109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46002.827479861109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46002.827479861109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46002.827479861109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46002.827479861109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46002.827479861109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46002.827479861109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46002.827479861109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46002.827479861109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46002.827479861109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46002.827479861109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46002.827479861109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46002.827479861109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46002.827479861109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46002.827479861109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46002.827479861109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46002.827479861109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46002.827479861109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46002.827479861109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46002.827479861109</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46002.827479861109</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46002.827479861109</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46002.827479861109</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46002.827479861109</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opLeftCell="A14" workbookViewId="0">
      <selection activeCell="K15" sqref="K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110.99541967592086</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76.638602546292532</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54.166368749996764</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21.4541812499956</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5.7199914351804182</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0.70796597222215496</v>
      </c>
      <c r="H7" s="38">
        <v>46002.086875000001</v>
      </c>
      <c r="I7" s="37" t="str">
        <f>IFERROR(VLOOKUP(D7,[1]DB!A:F,6,0),"")</f>
        <v>SCECO</v>
      </c>
      <c r="J7" s="37" t="str">
        <f>IFERROR(VLOOKUP(D7,[1]DB!A:G,7,0),"")</f>
        <v>Good</v>
      </c>
      <c r="K7" s="99" t="s">
        <v>39140</v>
      </c>
      <c r="L7" s="37" t="str">
        <f>IFERROR(VLOOKUP(D7,[1]DB!A:I,9,0),"")</f>
        <v>Latis</v>
      </c>
      <c r="M7" s="37"/>
    </row>
    <row r="8" spans="1:13" ht="30.75">
      <c r="A8" s="151" t="s">
        <v>39141</v>
      </c>
      <c r="B8" s="151" t="str">
        <f>IFERROR(VLOOKUP(D8,[1]DB!A:K,11,0),"")</f>
        <v>R5</v>
      </c>
      <c r="C8" s="151">
        <v>1</v>
      </c>
      <c r="D8" s="37" t="s">
        <v>35712</v>
      </c>
      <c r="E8" s="151" t="s">
        <v>39106</v>
      </c>
      <c r="F8" s="152"/>
      <c r="G8" s="153">
        <f t="shared" ref="G8:G69" ca="1" si="3">IFERROR(NOW()-F8,"")</f>
        <v>46002.827479861109</v>
      </c>
      <c r="H8" s="152">
        <v>46002.729062500002</v>
      </c>
      <c r="I8" s="151" t="str">
        <f>IFERROR(VLOOKUP(D8,[1]DB!A:F,6,0),"")</f>
        <v>SCECO</v>
      </c>
      <c r="J8" s="151" t="str">
        <f>IFERROR(VLOOKUP(D8,[1]DB!A:G,7,0),"")</f>
        <v>Dead</v>
      </c>
      <c r="K8" s="151" t="s">
        <v>39142</v>
      </c>
      <c r="L8" s="151" t="str">
        <f>IFERROR(VLOOKUP(D8,[1]DB!A:I,9,0),"")</f>
        <v>Latis</v>
      </c>
      <c r="M8" s="151"/>
    </row>
    <row r="9" spans="1:13">
      <c r="A9" s="151" t="s">
        <v>39143</v>
      </c>
      <c r="B9" s="151" t="str">
        <f>IFERROR(VLOOKUP(D9,[1]DB!A:K,11,0),"")</f>
        <v>R5</v>
      </c>
      <c r="C9" s="151">
        <v>1</v>
      </c>
      <c r="D9" s="37" t="s">
        <v>35993</v>
      </c>
      <c r="E9" s="151" t="s">
        <v>39106</v>
      </c>
      <c r="F9" s="152">
        <v>46002.743275462963</v>
      </c>
      <c r="G9" s="153">
        <f t="shared" ref="G9" ca="1" si="4">IFERROR(NOW()-F9,"")</f>
        <v>8.4204398146539461E-2</v>
      </c>
      <c r="H9" s="152">
        <v>46002.737743055557</v>
      </c>
      <c r="I9" s="151" t="str">
        <f>IFERROR(VLOOKUP(D9,[1]DB!A:F,6,0),"")</f>
        <v>Generator-SG</v>
      </c>
      <c r="J9" s="151" t="str">
        <f>IFERROR(VLOOKUP(D9,[1]DB!A:G,7,0),"")</f>
        <v>Vandalized</v>
      </c>
      <c r="K9" s="151" t="s">
        <v>39144</v>
      </c>
      <c r="L9" s="151" t="str">
        <f>IFERROR(VLOOKUP(D9,[1]DB!A:I,9,0),"")</f>
        <v>Latis</v>
      </c>
      <c r="M9" s="151"/>
    </row>
    <row r="10" spans="1:13">
      <c r="A10" s="151" t="s">
        <v>39145</v>
      </c>
      <c r="B10" s="151" t="str">
        <f>IFERROR(VLOOKUP(D10,[1]DB!A:K,11,0),"")</f>
        <v>R5</v>
      </c>
      <c r="C10" s="151">
        <v>4</v>
      </c>
      <c r="D10" s="151" t="s">
        <v>38218</v>
      </c>
      <c r="E10" s="151" t="s">
        <v>39106</v>
      </c>
      <c r="F10" s="152">
        <v>46002.761331018519</v>
      </c>
      <c r="G10" s="153">
        <f t="shared" ca="1" si="3"/>
        <v>6.6148842590337154E-2</v>
      </c>
      <c r="H10" s="152">
        <v>46002.754328703704</v>
      </c>
      <c r="I10" s="151" t="str">
        <f>IFERROR(VLOOKUP(D10,[1]DB!A:F,6,0),"")</f>
        <v>SCECO</v>
      </c>
      <c r="J10" s="151" t="str">
        <f>IFERROR(VLOOKUP(D10,[1]DB!A:G,7,0),"")</f>
        <v>Haj Removal</v>
      </c>
      <c r="K10" s="151" t="s">
        <v>39146</v>
      </c>
      <c r="L10" s="151" t="str">
        <f>IFERROR(VLOOKUP(D10,[1]DB!A:I,9,0),"")</f>
        <v>Latis</v>
      </c>
      <c r="M10" s="151"/>
    </row>
    <row r="11" spans="1:13">
      <c r="A11" s="151" t="s">
        <v>39147</v>
      </c>
      <c r="B11" s="151" t="str">
        <f>IFERROR(VLOOKUP(D11,[1]DB!A:K,11,0),"")</f>
        <v>R5</v>
      </c>
      <c r="C11" s="151">
        <v>1</v>
      </c>
      <c r="D11" s="151" t="s">
        <v>31458</v>
      </c>
      <c r="E11" s="151" t="s">
        <v>39109</v>
      </c>
      <c r="F11" s="152"/>
      <c r="G11" s="153">
        <f t="shared" ca="1" si="3"/>
        <v>46002.827479861109</v>
      </c>
      <c r="H11" s="152">
        <v>46002.790231481478</v>
      </c>
      <c r="I11" s="151" t="str">
        <f>IFERROR(VLOOKUP(D11,[1]DB!A:F,6,0),"")</f>
        <v>SCECO</v>
      </c>
      <c r="J11" s="151" t="str">
        <f>IFERROR(VLOOKUP(D11,[1]DB!A:G,7,0),"")</f>
        <v>Good</v>
      </c>
      <c r="K11" s="151" t="s">
        <v>39148</v>
      </c>
      <c r="L11" s="151" t="str">
        <f>IFERROR(VLOOKUP(D11,[1]DB!A:I,9,0),"")</f>
        <v>Latis</v>
      </c>
      <c r="M11" s="151"/>
    </row>
    <row r="12" spans="1:13">
      <c r="A12" s="151"/>
      <c r="B12" s="151" t="str">
        <f>IFERROR(VLOOKUP(D12,[1]DB!A:K,11,0),"")</f>
        <v/>
      </c>
      <c r="C12" s="151"/>
      <c r="D12" s="151"/>
      <c r="E12" s="151"/>
      <c r="F12" s="152"/>
      <c r="G12" s="153">
        <f t="shared" ca="1" si="3"/>
        <v>46002.827479861109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46002.827479861109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46002.827479861109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46002.827479861109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46002.827479861109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46002.827479861109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46002.827479861109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46002.827479861109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46002.827479861109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46002.827479861109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46002.827479861109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46002.827479861109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46002.827479861109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46002.827479861109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46002.827479861109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46002.827479861109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46002.827479861109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46002.827479861109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46002.827479861109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46002.827479861109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46002.827479861109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46002.827479861109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46002.827479861109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46002.827479861109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46002.827479861109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46002.827479861109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46002.827479861109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46002.827479861109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46002.827479861109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46002.827479861109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46002.827479861109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46002.827479861109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46002.827479861109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46002.827479861109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46002.827479861109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46002.827479861109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46002.827479861109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46002.827479861109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46002.827479861109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46002.827479861109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46002.827479861109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46002.827479861109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46002.827479861109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46002.827479861109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46002.827479861109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46002.827479861109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46002.827479861109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46002.827479861109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46002.827479861109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46002.827479861109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46002.827479861109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46002.827479861109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46002.827479861109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46002.827479861109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46002.827479861109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46002.827479861109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46002.827479861109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46002.827479861109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46002.827479861109</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46002.827479861109</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46002.827479861109</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46002.827479861109</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46002.827479861109</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46002.827479861109</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46002.827479861109</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32740</v>
      </c>
      <c r="E2" s="136" t="s">
        <v>39106</v>
      </c>
      <c r="F2" s="116">
        <v>46002.751203703701</v>
      </c>
      <c r="G2" s="72">
        <f t="shared" ref="G2:G51" ca="1" si="0">IFERROR(NOW()-F2,"-")</f>
        <v>7.6276157407846767E-2</v>
      </c>
      <c r="H2" s="116">
        <v>46002.745370370372</v>
      </c>
      <c r="I2" s="114" t="str">
        <f>IFERROR(VLOOKUP(D2,DB!A:F,6,0),"")</f>
        <v>SCECO</v>
      </c>
      <c r="J2" s="114" t="str">
        <f>IFERROR(VLOOKUP(D2,DB!A:G,7,0),"")</f>
        <v>Vandalized+No BB Design</v>
      </c>
      <c r="K2" s="117" t="s">
        <v>39150</v>
      </c>
      <c r="L2" s="131" t="str">
        <f>IFERROR(VLOOKUP(D2,DB!A:I,9,0),"")</f>
        <v>Latis</v>
      </c>
    </row>
    <row r="3" spans="1:16382" ht="31.5" customHeight="1">
      <c r="A3" s="113"/>
      <c r="B3" s="114" t="str">
        <f>IFERROR(VLOOKUP(D3,DB!A:K,11,0),"")</f>
        <v/>
      </c>
      <c r="C3" s="115"/>
      <c r="D3" s="114"/>
      <c r="E3" s="136"/>
      <c r="F3" s="116"/>
      <c r="G3" s="72">
        <f t="shared" ca="1" si="0"/>
        <v>46002.827479861109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46002.827479861109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46002.827479861109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46002.827479861109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46002.827479861109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46002.827479861109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46002.827479861109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46002.827479861109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46002.827479861109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46002.827479861109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46002.827479861109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46002.827479861109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46002.827479861109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46002.827479861109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46002.827479861109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46002.827479861109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46002.827479861109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46002.827479861109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46002.827479861109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46002.827479861109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46002.827479861109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46002.827479861109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46002.827479861109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46002.827479861109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46002.827479861109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46002.827479861109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46002.827479861109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46002.827479861109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46002.827479861109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46002.827479861109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46002.827479861109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46002.827479861109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46002.827479861109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46002.827479861109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46002.827479861109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46002.827479861109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46002.827479861109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46002.827479861109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46002.827479861109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46002.827479861109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46002.827479861109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46002.827479861109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46002.827479861109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46002.827479861109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46002.827479861109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46002.827479861109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46002.827479861109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46002.827479861109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46002.827479861109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46002.827479861109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46002.827479861109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46002.827479861109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46002.827479861109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46002.827479861109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46002.827479861109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46002.827479861109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46002.827479861109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46002.827479861109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46002.827479861109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46002.827479861109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46002.827479861109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46002.827479861109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46002.827479861109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46002.827479861109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46002.827479861109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46002.827479861109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46002.827479861109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46002.827479861109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46002.827479861109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46002.827479861109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46002.827479861109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46002.827479861109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46002.827479861109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46002.827479861109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46002.827479861109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46002.827479861109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46002.827479861109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46002.827479861109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46002.827479861109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46002.827479861109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46002.827479861109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46002.827479861109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46002.827479861109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46002.827479861109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46002.827479861109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46002.827479861109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46002.827479861109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46002.827479861109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46002.827479861109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46002.827479861109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46002.827479861109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46002.827479861109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46002.827479861109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46002.827479861109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46002.827479861109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46002.827479861109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46002.827479861109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46002.827479861109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46002.827479861109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46002.827479861109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46002.827479861109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46002.827479861109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46002.827479861109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46002.827479861109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46002.827479861109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46002.827479861109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46002.827479861109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46002.827479861109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46002.827479861109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46002.827479861109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46002.827479861109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46002.827479861109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46002.827479861109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46002.827479861109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46002.827479861109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46002.827479861109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46002.827479861109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46002.827479861109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46002.827479861109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46002.827479861109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46002.827479861109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46002.827479861109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46002.827479861109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46002.827479861109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46002.827479861109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46002.827479861109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46002.827479861109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46002.827479861109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46002.827479861109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46002.827479861109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46002.827479861109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46002.827479861109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46002.827479861109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46002.827479861109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46002.827479861109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46002.827479861109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46002.827479861109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46002.827479861109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46002.827479861109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46002.827479861109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46002.827479861109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46002.827479861109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46002.827479861109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46002.827479861109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46002.827479861109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46002.827479861109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46002.827479861109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46002.827479861109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46002.827479861109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46002.827479861109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46002.827479861109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46002.827479861109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46002.827479861109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46002.827479861109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46002.827479861109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46002.827479861109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46002.827479861109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46002.827479861109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46002.827479861109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46002.827479861109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46002.827479861109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46002.827479861109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46002.827479861109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46002.827479861109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46002.827479861109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46002.827479861109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46002.827479861109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46002.827479861109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46002.827479861109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46002.827479861109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46002.827479861109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46002.827479861109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46002.827479861109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46002.827479861109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46002.827479861109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46002.827479861109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46002.827479861109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46002.827479861109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46002.827479861109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46002.827479861109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46002.827479861109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46002.827479861109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46002.827479861109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46002.827479861109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46002.827479861109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46002.827479861109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46002.827479861109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46002.827479861109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46002.827479861109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46002.827479861109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46002.827479861109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46002.827479861109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46002.827479861109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46002.827479861109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46002.827479861109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46002.827479861109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46002.827479861109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46002.827479861109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46002.827479861109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46002.827479861109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46002.827479861109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46002.827479861109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46002.827479861109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46002.827479861109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46002.827479861109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46002.827479861109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46002.827479861109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46002.827479861109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46002.827479861109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46002.827479861109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46002.827479861109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46002.827479861109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46002.827479861109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46002.827479861109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46002.827479861109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46002.827479861109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46002.827479861109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46002.827479861109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46002.827479861109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46002.827479861109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46002.827479861109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46002.827479861109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46002.827479861109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46002.827479861109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46002.827479861109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46002.827479861109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46002.827479861109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46002.827479861109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46002.827479861109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46002.827479861109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46002.827479861109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46002.827479861109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46002.827479861109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46002.827479861109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46002.827479861109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46002.827479861109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46002.827479861109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46002.827479861109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46002.827479861109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46002.827479861109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46002.827479861109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46002.827479861109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46002.827479861109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46002.827479861109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46002.827479861109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46002.827479861109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46002.827479861109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46002.827479861109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46002.827479861109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46002.827479861109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46002.827479861109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46002.827479861109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46002.827479861109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46002.827479861109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46002.827479861109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46002.827479861109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46002.827479861109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46002.827479861109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46002.827479861109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46002.827479861109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46002.827479861109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46002.827479861109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46002.827479861109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46002.827479861109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46002.827479861109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46002.827479861109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46002.827479861109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46002.827479861109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46002.827479861109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46002.827479861109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46002.827479861109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46002.827479861109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46002.827479861109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46002.827479861109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46002.827479861109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46002.827479861109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46002.827479861109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46002.827479861109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46002.827479861109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46002.827479861109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46002.827479861109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46002.827479861109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46002.827479861109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46002.827479861109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46002.827479861109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46002.827479861109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46002.827479861109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46002.827479861109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46002.827479861109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46002.827479861109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46002.827479861109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46002.827479861109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46002.827479861109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46002.827479861109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46002.827479861109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46002.827479861109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46002.827479861109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46002.827479861109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46002.827479861109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46002.827479861109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46002.827479861109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46002.827479861109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46002.827479861109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46002.827479861109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46002.827479861109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46002.827479861109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46002.827479861109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46002.827479861109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46002.827479861109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46002.827479861109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46002.827479861109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46002.827479861109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46002.827479861109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46002.827479861109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46002.827479861109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46002.827479861109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46002.827479861109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46002.827479861109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46002.827479861109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46002.827479861109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46002.827479861109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46002.827479861109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46002.827479861109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46002.827479861109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46002.827479861109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46002.827479861109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46002.827479861109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46002.827479861109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46002.827479861109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46002.827479861109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46002.827479861109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46002.827479861109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46002.827479861109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46002.827479861109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46002.827479861109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46002.827479861109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46002.827479861109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46002.827479861109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46002.827479861109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46002.827479861109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46002.827479861109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46002.827479861109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46002.827479861109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46002.827479861109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46002.827479861109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46002.827479861109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46002.827479861109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46002.827479861109</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46002.827479861109</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46002.827479861109</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46002.827479861109</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2025-12-11T16:51:41Z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