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89" documentId="13_ncr:1_{F6CB121F-512D-4AA6-A0C1-0FB36C537598}" xr6:coauthVersionLast="47" xr6:coauthVersionMax="47" xr10:uidLastSave="{08E930B8-1FB7-4213-A5C8-9BA14B971A76}"/>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<sst xmlns="http://schemas.openxmlformats.org/spreadsheetml/2006/main" count="179009" uniqueCount="39096">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</sst>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295.66335451389023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45958.611780439816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45958.611780439816</v>
      </c>
      <c r="H4" s="136"/>
      <c r="I4" s="134" t="str">
        <f>IFERROR(VLOOKUP(D4,DB!A:F,6,0),"")</f>
        <v/>
      </c>
      <c r="J4" s="134" t="str">
        <f>IFERROR(VLOOKUP(D4,DB!A:G,7,0),"")</f>
        <v/>
      </c>
      <c r="K4" s="138"/>
      <c r="L4" s="139" t="str">
        <f>IFERROR(VLOOKUP(D4,DB!A:I,9,0),"")</f>
        <v/>
      </c>
    </row>
    <row r="5" spans="1:15" ht="15" customHeight="1">
      <c r="A5" s="133"/>
      <c r="B5" s="134" t="str">
        <f>IFERROR(VLOOKUP(D5,DB!A:K,11,0),"")</f>
        <v/>
      </c>
      <c r="C5" s="134"/>
      <c r="D5" s="138"/>
      <c r="E5" s="135"/>
      <c r="F5" s="136"/>
      <c r="G5" s="137">
        <f ca="1">IFERROR(NOW()-F5,"")</f>
        <v>45958.611780439816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45958.611780439816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45958.611780439816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45958.611780439816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45958.611780439816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45958.611780439816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45958.611780439816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45958.611780439816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45958.611780439816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45958.611780439816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45958.611780439816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45958.611780439816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45958.611780439816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45958.611780439816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45958.611780439816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45958.611780439816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45958.611780439816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45958.611780439816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45958.611780439816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45958.611780439816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45958.611780439816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45958.611780439816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45958.611780439816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45958.611780439816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45958.611780439816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45958.611780439816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45958.611780439816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45958.611780439816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45958.611780439816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45958.611780439816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45958.611780439816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45958.611780439816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45958.611780439816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45958.611780439816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45958.611780439816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45958.611780439816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45958.611780439816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45958.611780439816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45958.611780439816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45958.611780439816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45958.611780439816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45958.611780439816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45958.611780439816</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45958.611780439816</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B4C2C264-3C3D-4490-9064-435CAC9FFB6E}"/>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133.61194247685489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0.13290312499884749</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45958.611780439816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45958.611780439816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45958.611780439816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45958.611780439816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30402</v>
      </c>
      <c r="E9" s="114"/>
      <c r="F9" s="115"/>
      <c r="G9" s="116">
        <f ca="1">IFERROR(NOW()-F9,"-")</f>
        <v>45958.611780439816</v>
      </c>
      <c r="H9" s="115"/>
      <c r="I9" s="18" t="str">
        <f>IFERROR(VLOOKUP(D9,DB!A:F,6,0),"")</f>
        <v>SCECO</v>
      </c>
      <c r="J9" s="18" t="str">
        <f>IFERROR(VLOOKUP(D9,DB!A:G,7,0),"")</f>
        <v>In progress</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45958.611780439816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45958.611780439816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45958.611780439816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45958.611780439816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45958.611780439816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45958.611780439816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45958.611780439816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45958.611780439816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45958.611780439816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45958.611780439816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45958.611780439816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45958.611780439816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45958.611780439816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45958.611780439816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45958.611780439816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45958.611780439816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45958.611780439816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45958.611780439816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45958.611780439816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45958.611780439816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45958.611780439816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45958.611780439816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45958.611780439816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45958.611780439816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45958.611780439816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45958.611780439816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45958.611780439816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45958.611780439816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45958.611780439816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45958.611780439816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45958.611780439816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45958.611780439816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45958.611780439816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45958.611780439816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45958.611780439816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45958.611780439816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45958.611780439816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45958.611780439816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45958.611780439816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45958.611780439816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45958.611780439816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45958.611780439816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45958.611780439816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45958.611780439816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45958.611780439816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45958.611780439816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45958.611780439816</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45958.611780439816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45958.611780439816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45958.611780439816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45958.611780439816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45958.611780439816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45958.611780439816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45958.611780439816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45958.611780439816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45958.611780439816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45958.611780439816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45958.611780439816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45958.611780439816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45958.611780439816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45958.611780439816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45958.611780439816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45958.611780439816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45958.611780439816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45958.611780439816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45958.611780439816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45958.611780439816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45958.611780439816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45958.611780439816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45958.611780439816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45958.611780439816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45958.611780439816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45958.611780439816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45958.611780439816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45958.611780439816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45958.611780439816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45958.611780439816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45958.611780439816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45958.611780439816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45958.611780439816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45958.611780439816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45958.611780439816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45958.611780439816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45958.611780439816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45958.611780439816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45958.611780439816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45958.611780439816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45958.611780439816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45958.611780439816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45958.611780439816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45958.611780439816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45958.611780439816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45958.611780439816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45958.611780439816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45958.611780439816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45958.611780439816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45958.611780439816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45958.611780439816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45958.611780439816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45958.611780439816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45958.611780439816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45958.611780439816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45958.611780439816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45958.611780439816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45958.611780439816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45958.611780439816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45958.611780439816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45958.611780439816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45958.611780439816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45958.611780439816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45958.611780439816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45958.611780439816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45958.611780439816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45958.611780439816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45958.611780439816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45958.611780439816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45958.611780439816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45958.611780439816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45958.611780439816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45958.611780439816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45958.611780439816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45958.611780439816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45958.611780439816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45958.611780439816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45958.611780439816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45958.611780439816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45958.611780439816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45958.611780439816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45958.611780439816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45958.611780439816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45958.611780439816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45958.611780439816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45958.611780439816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45958.611780439816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45958.611780439816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45958.611780439816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45958.611780439816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45958.611780439816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45958.611780439816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45958.611780439816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45958.611780439816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45958.611780439816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45958.611780439816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45958.611780439816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45958.611780439816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45958.611780439816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45958.611780439816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45958.611780439816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45958.611780439816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45958.611780439816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45958.611780439816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45958.611780439816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45958.611780439816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45958.611780439816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45958.611780439816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45958.611780439816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45958.611780439816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45958.611780439816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45958.611780439816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45958.611780439816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45958.611780439816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45958.611780439816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45958.611780439816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45958.611780439816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45958.611780439816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45958.611780439816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45958.611780439816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45958.611780439816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45958.611780439816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45958.611780439816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45958.611780439816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45958.611780439816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45958.611780439816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45958.611780439816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45958.611780439816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45958.611780439816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45958.611780439816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45958.611780439816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45958.611780439816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45958.611780439816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45958.611780439816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45958.611780439816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45958.611780439816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45958.611780439816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45958.611780439816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45958.611780439816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45958.611780439816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45958.611780439816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45958.611780439816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45958.611780439816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45958.611780439816</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45958.611780439816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45958.611780439816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45958.611780439816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45958.611780439816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45958.611780439816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45958.611780439816</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45958.611780439816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45958.611780439816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45958.611780439816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45958.611780439816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45958.611780439816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45958.611780439816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45958.611780439816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45958.611780439816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45958.611780439816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45958.611780439816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45958.611780439816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45958.611780439816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45958.611780439816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45958.611780439816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45958.611780439816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45958.611780439816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45958.611780439816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45958.611780439816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45958.611780439816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45958.611780439816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45958.611780439816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45958.611780439816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45958.611780439816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45958.611780439816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45958.611780439816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45958.611780439816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45958.611780439816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45958.611780439816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45958.611780439816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45958.611780439816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45958.611780439816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45958.611780439816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45958.611780439816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45958.611780439816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45958.611780439816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45958.611780439816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45958.611780439816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45958.611780439816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45958.611780439816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45958.611780439816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45958.611780439816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45958.611780439816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45958.611780439816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45958.611780439816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45958.611780439816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45958.611780439816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45958.611780439816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45958.611780439816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45958.611780439816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45958.611780439816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45958.611780439816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45958.611780439816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45958.611780439816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45958.611780439816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45958.611780439816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45958.611780439816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45958.611780439816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45958.611780439816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45958.611780439816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45958.611780439816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45958.611780439816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45958.611780439816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45958.611780439816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45958.611780439816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45958.611780439816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45958.611780439816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45958.611780439816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45958.611780439816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45958.611780439816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45958.611780439816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45958.611780439816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45958.611780439816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45958.611780439816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45958.611780439816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45958.611780439816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45958.611780439816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45958.611780439816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45958.611780439816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45958.611780439816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45958.611780439816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45958.611780439816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45958.611780439816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45958.611780439816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45958.611780439816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45958.611780439816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45958.611780439816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45958.611780439816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45958.611780439816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45958.611780439816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45958.611780439816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45958.611780439816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45958.611780439816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45958.611780439816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45958.611780439816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45958.611780439816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45958.611780439816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45958.611780439816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45958.611780439816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45958.611780439816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45958.611780439816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45958.611780439816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45958.611780439816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45958.611780439816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45958.611780439816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45958.611780439816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45958.611780439816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45958.611780439816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45958.611780439816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45958.611780439816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45958.611780439816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45958.611780439816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45958.611780439816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45958.611780439816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45958.611780439816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45958.611780439816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45958.611780439816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45958.611780439816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45958.611780439816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45958.611780439816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45958.611780439816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45958.611780439816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45958.611780439816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45958.611780439816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45958.611780439816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45958.611780439816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45958.611780439816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45958.611780439816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45958.611780439816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45958.611780439816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45958.611780439816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45958.611780439816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45958.611780439816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45958.611780439816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45958.611780439816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45958.611780439816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45958.611780439816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45958.611780439816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45958.611780439816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45958.611780439816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45958.611780439816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45958.611780439816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45958.611780439816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45958.611780439816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45958.611780439816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45958.611780439816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45958.611780439816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45958.611780439816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45958.611780439816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45958.611780439816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45958.611780439816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45958.611780439816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45958.611780439816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45958.611780439816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45958.611780439816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45958.611780439816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45958.611780439816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45958.611780439816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45958.611780439816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45958.611780439816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45958.611780439816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45958.611780439816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45958.611780439816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45958.611780439816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45958.611780439816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45958.611780439816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45958.611780439816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45958.611780439816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45958.611780439816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45958.611780439816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45958.611780439816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45958.611780439816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45958.611780439816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45958.611780439816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45958.611780439816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45958.611780439816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45958.611780439816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45958.611780439816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45958.611780439816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45958.611780439816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45958.611780439816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45958.611780439816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45958.611780439816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45958.611780439816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45958.611780439816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45958.611780439816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45958.611780439816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45958.611780439816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45958.611780439816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45958.611780439816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45958.611780439816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45958.611780439816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45958.611780439816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45958.611780439816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45958.611780439816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45958.611780439816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45958.611780439816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45958.611780439816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45958.611780439816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45958.611780439816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45958.611780439816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45958.611780439816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45958.611780439816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45958.611780439816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45958.611780439816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45958.611780439816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45958.611780439816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45958.611780439816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45958.611780439816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45958.611780439816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45958.611780439816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45958.611780439816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45958.611780439816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45958.611780439816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45958.611780439816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45958.611780439816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45958.611780439816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45958.611780439816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45958.611780439816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45958.611780439816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45958.611780439816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45958.611780439816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45958.611780439816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45958.611780439816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45958.611780439816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45958.611780439816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45958.611780439816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45958.611780439816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45958.611780439816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45958.611780439816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45958.611780439816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45958.611780439816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45958.611780439816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45958.611780439816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45958.611780439816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45958.611780439816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45958.611780439816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45958.611780439816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45958.611780439816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45958.611780439816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45958.611780439816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45958.611780439816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45958.611780439816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45958.611780439816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45958.611780439816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45958.611780439816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45958.611780439816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45958.611780439816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45958.611780439816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45958.611780439816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45958.611780439816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45958.611780439816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45958.611780439816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45958.611780439816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45958.611780439816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45958.611780439816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45958.611780439816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45958.611780439816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45958.611780439816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45958.611780439816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45958.611780439816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45958.611780439816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45958.611780439816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45958.611780439816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45958.611780439816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45958.611780439816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45958.611780439816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45958.611780439816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45958.611780439816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45958.611780439816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45958.611780439816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45958.611780439816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45958.611780439816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45958.611780439816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45958.611780439816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45958.611780439816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45958.611780439816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45958.611780439816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45958.611780439816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45958.611780439816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45958.611780439816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45958.611780439816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45958.611780439816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45958.611780439816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45958.611780439816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45958.611780439816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45958.611780439816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45958.611780439816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45958.611780439816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45958.611780439816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45958.611780439816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45958.611780439816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45958.611780439816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45958.611780439816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45958.611780439816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45958.611780439816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45958.611780439816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45958.611780439816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45958.611780439816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45958.611780439816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45958.611780439816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45958.611780439816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45958.611780439816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45958.611780439816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45958.611780439816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45958.611780439816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45958.611780439816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45958.611780439816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45958.611780439816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45958.611780439816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45958.611780439816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45958.611780439816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45958.611780439816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45958.611780439816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45958.611780439816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45958.611780439816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45958.611780439816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45958.611780439816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45958.611780439816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45958.611780439816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45958.611780439816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45958.611780439816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45958.611780439816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45958.611780439816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45958.611780439816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45958.611780439816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45958.611780439816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45958.611780439816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45958.611780439816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45958.611780439816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45958.611780439816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45958.611780439816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45958.611780439816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45958.611780439816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45958.611780439816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45958.611780439816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45958.611780439816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45958.611780439816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45958.611780439816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45958.611780439816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45958.611780439816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45958.611780439816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45958.611780439816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45958.611780439816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45958.611780439816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45958.611780439816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45958.611780439816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45958.611780439816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45958.611780439816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45958.611780439816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45958.611780439816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45958.611780439816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45958.611780439816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45958.611780439816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45958.611780439816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45958.611780439816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45958.611780439816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45958.611780439816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45958.611780439816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45958.611780439816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45958.611780439816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45958.611780439816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45958.611780439816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45958.611780439816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45958.611780439816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45958.611780439816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45958.611780439816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45958.611780439816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45958.611780439816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45958.611780439816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45958.611780439816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45958.611780439816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45958.611780439816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45958.611780439816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45958.611780439816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45958.611780439816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45958.611780439816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45958.611780439816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45958.611780439816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45958.611780439816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45958.611780439816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45958.611780439816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45958.611780439816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45958.611780439816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45958.611780439816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45958.611780439816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45958.611780439816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45958.611780439816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45958.611780439816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45958.611780439816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45958.611780439816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45958.611780439816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45958.611780439816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45958.611780439816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45958.611780439816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45958.611780439816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45958.611780439816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45958.611780439816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45958.611780439816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45958.611780439816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45958.611780439816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45958.611780439816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45958.611780439816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45958.611780439816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45958.611780439816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45958.611780439816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45958.611780439816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45958.611780439816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45958.611780439816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45958.611780439816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45958.611780439816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45958.611780439816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45958.611780439816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45958.611780439816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45958.611780439816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45958.611780439816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45958.611780439816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45958.611780439816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45958.611780439816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45958.611780439816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45958.611780439816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45958.611780439816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45958.611780439816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45958.611780439816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45958.611780439816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45958.611780439816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45958.611780439816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45958.611780439816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45958.611780439816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45958.611780439816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45958.611780439816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45958.611780439816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45958.611780439816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45958.611780439816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45958.611780439816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45958.611780439816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45958.611780439816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45958.611780439816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45958.611780439816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45958.611780439816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45958.611780439816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45958.611780439816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45958.611780439816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45958.611780439816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45958.611780439816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45958.611780439816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45958.611780439816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45958.611780439816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45958.611780439816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45958.611780439816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45958.611780439816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45958.611780439816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45958.611780439816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45958.611780439816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45958.611780439816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45958.611780439816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45958.611780439816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45958.611780439816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45958.611780439816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45958.611780439816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45958.611780439816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45958.611780439816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45958.611780439816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45958.611780439816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45958.611780439816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45958.611780439816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45958.611780439816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45958.611780439816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45958.611780439816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45958.611780439816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45958.611780439816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45958.611780439816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45958.611780439816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45958.611780439816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45958.611780439816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45958.611780439816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45958.611780439816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45958.611780439816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45958.611780439816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45958.611780439816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45958.611780439816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45958.611780439816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45958.611780439816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45958.611780439816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45958.611780439816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45958.611780439816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45958.611780439816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45958.611780439816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45958.611780439816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45958.611780439816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45958.611780439816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45958.611780439816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45958.611780439816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45958.611780439816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45958.611780439816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45958.611780439816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45958.611780439816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45958.611780439816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45958.611780439816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45958.611780439816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45958.611780439816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45958.611780439816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45958.611780439816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45958.611780439816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45958.611780439816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45958.611780439816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45958.611780439816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45958.611780439816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45958.611780439816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45958.611780439816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45958.611780439816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45958.611780439816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45958.611780439816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45958.611780439816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45958.611780439816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45958.611780439816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45958.611780439816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45958.611780439816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45958.611780439816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45958.611780439816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45958.611780439816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45958.611780439816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45958.611780439816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45958.611780439816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45958.611780439816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45958.611780439816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45958.611780439816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45958.611780439816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45958.611780439816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45958.611780439816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45958.611780439816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45958.611780439816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45958.611780439816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45958.611780439816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45958.611780439816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45958.611780439816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45958.611780439816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45958.611780439816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45958.611780439816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45958.611780439816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45958.611780439816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45958.611780439816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45958.611780439816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45958.611780439816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45958.611780439816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45958.611780439816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45958.611780439816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45958.611780439816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45958.611780439816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45958.611780439816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45958.611780439816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45958.611780439816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45958.611780439816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45958.611780439816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45958.611780439816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45958.611780439816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45958.611780439816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45958.611780439816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45958.611780439816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45958.611780439816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45958.611780439816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45958.611780439816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45958.611780439816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45958.611780439816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45958.611780439816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45958.611780439816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45958.611780439816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45958.611780439816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45958.611780439816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45958.611780439816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45958.611780439816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45958.611780439816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45958.611780439816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45958.611780439816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45958.611780439816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45958.611780439816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45958.611780439816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45958.611780439816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45958.611780439816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45958.611780439816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45958.611780439816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45958.611780439816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45958.611780439816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45958.611780439816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45958.611780439816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45958.611780439816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45958.611780439816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45958.611780439816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45958.611780439816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45958.611780439816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45958.611780439816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45958.611780439816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45958.611780439816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45958.611780439816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45958.611780439816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45958.611780439816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45958.611780439816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45958.611780439816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45958.611780439816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45958.611780439816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45958.611780439816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45958.611780439816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45958.611780439816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45958.611780439816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45958.611780439816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45958.611780439816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45958.611780439816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45958.611780439816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45958.611780439816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45958.611780439816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45958.611780439816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45958.611780439816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45958.611780439816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45958.611780439816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45958.611780439816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45958.611780439816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45958.611780439816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45958.611780439816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45958.611780439816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45958.611780439816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45958.611780439816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45958.611780439816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45958.611780439816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45958.611780439816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45958.611780439816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45958.611780439816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45958.611780439816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45958.611780439816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45958.611780439816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45958.611780439816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45958.611780439816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45958.611780439816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45958.611780439816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45958.611780439816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45958.611780439816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45958.611780439816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45958.611780439816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45958.611780439816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45958.611780439816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45958.611780439816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45958.611780439816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45958.611780439816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45958.611780439816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45958.611780439816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45958.611780439816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45958.611780439816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45958.611780439816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45958.611780439816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45958.611780439816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45958.611780439816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45958.611780439816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45958.611780439816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45958.611780439816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45958.611780439816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45958.611780439816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45958.611780439816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45958.611780439816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45958.611780439816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45958.611780439816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45958.611780439816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45958.611780439816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45958.611780439816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45958.611780439816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45958.611780439816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45958.611780439816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45958.611780439816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45958.611780439816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45958.611780439816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45958.611780439816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45958.611780439816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45958.611780439816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45958.611780439816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45958.611780439816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45958.611780439816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45958.611780439816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45958.611780439816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45958.611780439816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45958.611780439816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45958.611780439816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45958.611780439816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45958.611780439816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45958.611780439816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45958.611780439816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45958.611780439816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45958.611780439816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45958.611780439816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45958.611780439816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45958.611780439816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45958.611780439816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45958.611780439816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45958.611780439816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45958.611780439816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45958.611780439816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45958.611780439816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45958.611780439816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45958.611780439816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45958.611780439816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45958.611780439816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45958.611780439816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45958.611780439816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45958.611780439816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45958.611780439816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45958.611780439816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45958.611780439816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45958.611780439816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45958.611780439816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45958.611780439816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45958.611780439816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45958.611780439816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45958.611780439816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45958.611780439816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45958.611780439816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45958.611780439816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45958.611780439816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45958.611780439816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45958.611780439816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45958.611780439816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45958.611780439816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45958.611780439816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45958.611780439816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45958.611780439816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45958.611780439816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45958.611780439816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45958.611780439816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45958.611780439816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45958.611780439816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45958.611780439816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45958.611780439816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45958.611780439816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45958.611780439816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45958.611780439816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45958.611780439816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45958.611780439816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45958.611780439816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45958.611780439816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45958.611780439816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45958.611780439816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45958.611780439816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45958.611780439816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45958.611780439816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45958.611780439816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45958.611780439816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45958.611780439816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45958.611780439816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45958.611780439816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45958.611780439816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45958.611780439816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45958.611780439816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45958.611780439816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45958.611780439816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45958.611780439816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45958.611780439816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45958.611780439816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45958.611780439816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45958.611780439816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45958.611780439816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45958.611780439816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45958.611780439816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45958.611780439816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45958.611780439816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45958.611780439816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45958.611780439816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45958.611780439816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45958.611780439816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45958.611780439816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45958.611780439816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45958.611780439816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45958.611780439816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45958.611780439816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45958.611780439816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45958.611780439816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45958.611780439816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45958.611780439816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45958.611780439816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45958.611780439816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45958.611780439816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45958.611780439816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45958.611780439816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45958.611780439816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45958.611780439816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45958.611780439816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45958.611780439816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45958.611780439816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45958.611780439816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45958.611780439816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45958.611780439816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45958.611780439816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45958.611780439816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45958.611780439816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45958.611780439816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45958.611780439816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45958.611780439816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45958.611780439816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45958.611780439816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45958.611780439816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45958.611780439816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45958.611780439816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45958.611780439816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45958.611780439816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45958.611780439816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45958.611780439816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45958.611780439816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45958.611780439816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45958.611780439816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45958.611780439816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45958.611780439816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45958.611780439816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45958.611780439816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45958.611780439816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45958.611780439816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45958.611780439816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45958.611780439816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45958.611780439816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45958.611780439816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45958.611780439816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45958.611780439816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45958.611780439816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45958.611780439816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45958.611780439816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45958.611780439816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45958.611780439816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45958.611780439816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45958.611780439816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45958.611780439816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45958.611780439816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45958.611780439816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45958.611780439816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45958.611780439816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45958.611780439816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45958.611780439816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45958.611780439816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45958.611780439816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45958.611780439816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45958.611780439816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45958.611780439816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45958.611780439816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45958.611780439816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45958.611780439816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45958.611780439816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45958.611780439816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45958.611780439816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45958.611780439816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45958.611780439816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45958.611780439816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45958.611780439816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45958.611780439816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45958.611780439816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45958.611780439816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45958.611780439816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45958.611780439816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45958.611780439816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45958.611780439816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45958.611780439816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45958.611780439816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45958.611780439816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45958.611780439816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45958.611780439816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45958.611780439816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45958.611780439816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45958.611780439816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45958.611780439816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45958.611780439816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45958.611780439816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45958.611780439816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45958.611780439816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45958.611780439816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45958.611780439816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45958.611780439816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45958.611780439816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45958.611780439816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45958.611780439816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45958.611780439816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45958.611780439816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45958.611780439816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45958.611780439816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45958.611780439816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45958.611780439816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45958.611780439816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45958.611780439816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45958.611780439816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45958.611780439816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45958.611780439816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45958.611780439816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45958.611780439816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45958.611780439816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45958.611780439816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45958.611780439816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45958.611780439816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45958.611780439816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45958.611780439816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45958.611780439816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45958.611780439816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45958.611780439816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45958.611780439816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45958.611780439816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45958.611780439816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45958.611780439816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45958.611780439816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45958.611780439816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45958.611780439816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45958.611780439816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45958.611780439816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45958.611780439816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45958.611780439816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45958.611780439816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45958.611780439816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45958.611780439816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45958.611780439816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45958.611780439816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45958.611780439816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45958.611780439816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45958.611780439816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45958.611780439816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45958.611780439816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45958.611780439816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45958.611780439816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45958.611780439816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45958.611780439816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45958.611780439816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45958.611780439816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45958.611780439816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45958.611780439816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45958.611780439816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45958.611780439816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45958.611780439816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45958.611780439816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45958.611780439816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45958.611780439816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45958.611780439816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45958.611780439816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45958.611780439816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45958.611780439816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45958.611780439816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45958.611780439816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45958.611780439816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45958.611780439816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45958.611780439816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45958.611780439816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45958.611780439816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45958.611780439816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45958.611780439816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45958.611780439816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45958.611780439816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45958.611780439816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45958.611780439816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45958.611780439816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45958.611780439816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45958.611780439816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45958.611780439816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45958.611780439816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45958.611780439816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45958.611780439816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45958.611780439816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45958.611780439816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45958.611780439816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45958.611780439816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45958.611780439816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45958.611780439816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45958.611780439816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45958.611780439816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45958.611780439816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45958.611780439816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45958.611780439816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45958.611780439816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45958.611780439816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45958.611780439816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45958.611780439816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45958.611780439816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45958.611780439816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45958.611780439816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45958.611780439816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45958.611780439816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45958.611780439816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45958.611780439816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45958.611780439816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45958.611780439816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45958.611780439816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45958.611780439816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45958.611780439816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45958.611780439816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45958.611780439816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45958.611780439816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45958.611780439816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45958.611780439816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45958.611780439816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45958.611780439816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45958.611780439816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45958.611780439816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45958.611780439816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45958.611780439816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45958.611780439816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45958.611780439816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45958.611780439816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45958.611780439816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45958.611780439816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45958.611780439816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45958.611780439816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45958.611780439816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45958.611780439816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45958.611780439816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45958.611780439816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45958.611780439816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45958.611780439816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45958.611780439816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45958.611780439816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45958.611780439816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45958.611780439816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45958.611780439816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45958.611780439816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45958.611780439816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45958.611780439816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45958.611780439816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45958.611780439816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45958.611780439816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45958.611780439816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45958.611780439816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45958.611780439816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45958.611780439816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45958.611780439816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45958.611780439816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45958.611780439816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45958.611780439816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45958.611780439816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45958.611780439816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45958.611780439816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45958.611780439816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45958.611780439816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45958.611780439816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45958.611780439816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45958.611780439816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45958.611780439816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45958.611780439816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45958.611780439816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45958.611780439816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45958.611780439816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45958.611780439816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45958.611780439816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45958.611780439816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45958.611780439816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45958.611780439816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45958.611780439816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45958.611780439816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45958.611780439816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45958.611780439816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45958.611780439816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45958.611780439816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45958.611780439816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45958.611780439816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45958.611780439816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45958.611780439816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45958.611780439816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45958.611780439816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45958.611780439816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45958.611780439816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45958.611780439816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45958.611780439816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45958.611780439816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45958.611780439816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45958.611780439816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45958.611780439816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45958.611780439816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45958.611780439816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45958.611780439816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45958.611780439816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45958.611780439816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45958.611780439816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45958.611780439816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45958.611780439816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45958.611780439816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45958.611780439816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45958.611780439816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45958.611780439816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45958.611780439816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45958.611780439816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45958.611780439816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45958.611780439816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45958.611780439816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45958.611780439816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45958.611780439816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45958.611780439816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45958.611780439816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45958.611780439816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45958.611780439816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45958.611780439816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45958.611780439816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45958.611780439816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45958.611780439816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45958.611780439816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45958.611780439816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45958.611780439816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45958.611780439816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45958.611780439816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45958.611780439816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45958.611780439816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45958.611780439816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45958.611780439816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45958.611780439816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45958.611780439816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45958.611780439816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45958.611780439816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45958.611780439816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45958.611780439816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45958.611780439816</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tabSelected="1" workbookViewId="0">
      <selection activeCell="F6" sqref="F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255.13106284722016</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3</v>
      </c>
      <c r="D3" s="94" t="s">
        <v>35545</v>
      </c>
      <c r="E3" s="98" t="s">
        <v>39077</v>
      </c>
      <c r="F3" s="123">
        <v>45958.53534722222</v>
      </c>
      <c r="G3" s="124">
        <f ca="1">IFERROR(NOW()-F3,"")</f>
        <v>7.6433217596786562E-2</v>
      </c>
      <c r="H3" s="123">
        <v>45958.527233796296</v>
      </c>
      <c r="I3" s="119" t="str">
        <f>IFERROR(VLOOKUP(D3,DB!A:F,6,0),"")</f>
        <v>Generator-SG</v>
      </c>
      <c r="J3" s="119" t="str">
        <f>IFERROR(VLOOKUP(D3,DB!A:G,7,0),"")</f>
        <v>Vandalized</v>
      </c>
      <c r="K3" s="125" t="s">
        <v>39087</v>
      </c>
      <c r="L3" s="121" t="str">
        <f>IFERROR(VLOOKUP(D3,DB!A:I,9,0),"")</f>
        <v>Latis</v>
      </c>
    </row>
    <row r="4" spans="1:16" ht="15" customHeight="1">
      <c r="A4" s="119"/>
      <c r="B4" s="119" t="str">
        <f>IFERROR(VLOOKUP(D4,DB!A:K,11,0),"")</f>
        <v/>
      </c>
      <c r="C4" s="120"/>
      <c r="D4" s="121"/>
      <c r="E4" s="98"/>
      <c r="F4" s="123"/>
      <c r="G4" s="124">
        <f ca="1">IFERROR(NOW()-F4,"")</f>
        <v>45958.611780439816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45958.611780439816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45958.611780439816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45958.611780439816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45958.611780439816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45958.611780439816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45958.611780439816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45958.611780439816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45958.611780439816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45958.611780439816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45958.611780439816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45958.611780439816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45958.611780439816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45958.611780439816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45958.611780439816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45958.611780439816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45958.611780439816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45958.611780439816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45958.611780439816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45958.611780439816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45958.611780439816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45958.611780439816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45958.611780439816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45958.611780439816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45958.611780439816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45958.611780439816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45958.611780439816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45958.611780439816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45958.611780439816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45958.611780439816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45958.611780439816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45958.611780439816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45958.611780439816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45958.611780439816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45958.611780439816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45958.611780439816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45958.611780439816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45958.611780439816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45958.611780439816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45958.611780439816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45958.611780439816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45958.611780439816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45958.611780439816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45958.611780439816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45958.611780439816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45958.611780439816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45958.611780439816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45958.611780439816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45958.611780439816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45958.611780439816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45958.611780439816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45958.611780439816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45958.611780439816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45958.611780439816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45958.611780439816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45958.611780439816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45958.611780439816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45958.611780439816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45958.611780439816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45958.611780439816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45958.611780439816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45958.611780439816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45958.611780439816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45958.611780439816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45958.611780439816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45958.611780439816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45958.611780439816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45958.611780439816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45958.611780439816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45958.611780439816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45958.611780439816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45958.611780439816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45958.611780439816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45958.611780439816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45958.611780439816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45958.611780439816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45958.611780439816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45958.611780439816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45958.611780439816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45958.611780439816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45958.611780439816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45958.611780439816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45958.611780439816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45958.611780439816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45958.611780439816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45958.611780439816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45958.611780439816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45958.611780439816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45958.611780439816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45958.611780439816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45958.611780439816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45958.611780439816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45958.611780439816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45958.611780439816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45958.611780439816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45958.611780439816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45958.611780439816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45958.611780439816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45958.611780439816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45958.611780439816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45958.611780439816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45958.611780439816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45958.611780439816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45958.611780439816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45958.611780439816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45958.611780439816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45958.611780439816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45958.611780439816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45958.611780439816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45958.611780439816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45958.611780439816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45958.611780439816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45958.611780439816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45958.611780439816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45958.611780439816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45958.611780439816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45958.611780439816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45958.611780439816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45958.611780439816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45958.611780439816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45958.611780439816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45958.611780439816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45958.611780439816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45958.611780439816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45958.611780439816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45958.611780439816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45958.611780439816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45958.611780439816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45958.611780439816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45958.611780439816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45958.611780439816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45958.611780439816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45958.611780439816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45958.611780439816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45958.611780439816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45958.611780439816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45958.611780439816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45958.611780439816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45958.611780439816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45958.611780439816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45958.611780439816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45958.611780439816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45958.611780439816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45958.611780439816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45958.611780439816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45958.611780439816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45958.611780439816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45958.611780439816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45958.611780439816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45958.611780439816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45958.611780439816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45958.611780439816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45958.611780439816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45958.611780439816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45958.611780439816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45958.611780439816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45958.611780439816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45958.611780439816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45958.611780439816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45958.611780439816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45958.611780439816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45958.611780439816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45958.611780439816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45958.611780439816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45958.611780439816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45958.611780439816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45958.611780439816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45958.611780439816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45958.611780439816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45958.611780439816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45958.611780439816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45958.611780439816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45958.611780439816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45958.611780439816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45958.611780439816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45958.611780439816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45958.611780439816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45958.611780439816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45958.611780439816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45958.611780439816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45958.611780439816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45958.611780439816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45958.611780439816</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45958.611780439816</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66.779720254628046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32.422903124999721</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9.9506693287039525</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45958.611780439816</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45958.611780439816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45958.611780439816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45958.611780439816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45958.611780439816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45958.611780439816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45958.611780439816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45958.611780439816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45958.611780439816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45958.611780439816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45958.611780439816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45958.611780439816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45958.611780439816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45958.611780439816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45958.611780439816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45958.611780439816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45958.611780439816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45958.611780439816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45958.611780439816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45958.611780439816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45958.611780439816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45958.611780439816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45958.611780439816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45958.611780439816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45958.611780439816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45958.611780439816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45958.611780439816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45958.611780439816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45958.611780439816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45958.611780439816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45958.611780439816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45958.611780439816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45958.611780439816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45958.611780439816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45958.611780439816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45958.611780439816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45958.611780439816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45958.611780439816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45958.611780439816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45958.611780439816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45958.611780439816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45958.611780439816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45958.611780439816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45958.611780439816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45958.611780439816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45958.611780439816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45958.611780439816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45958.611780439816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45958.611780439816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45958.611780439816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45958.611780439816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45958.611780439816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45958.611780439816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45958.611780439816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45958.611780439816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45958.611780439816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45958.611780439816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45958.611780439816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45958.611780439816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45958.611780439816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45958.611780439816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45958.611780439816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45958.611780439816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45958.611780439816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45958.611780439816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45958.611780439816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45958.611780439816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45958.611780439816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45958.611780439816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45958.611780439816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45958.611780439816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45958.611780439816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45958.611780439816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45958.611780439816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45958.611780439816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45958.611780439816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45958.611780439816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45958.611780439816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45958.611780439816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45958.611780439816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45958.611780439816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45958.611780439816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45958.611780439816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45958.611780439816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45958.611780439816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45958.611780439816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45958.611780439816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45958.611780439816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45958.611780439816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45958.611780439816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45958.611780439816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45958.611780439816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45958.611780439816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45958.611780439816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45958.611780439816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45958.611780439816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45958.611780439816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45958.611780439816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45958.611780439816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45958.611780439816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45958.611780439816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45958.611780439816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45958.611780439816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45958.611780439816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45958.611780439816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45958.611780439816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45958.611780439816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45958.611780439816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45958.611780439816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45958.611780439816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45958.611780439816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45958.611780439816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45958.611780439816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45958.611780439816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45958.611780439816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45958.611780439816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45958.611780439816</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45958.611780439816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45958.611780439816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45958.611780439816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45958.611780439816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45958.611780439816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45958.611780439816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45958.611780439816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45958.611780439816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45958.611780439816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45958.611780439816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45958.611780439816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45958.611780439816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45958.611780439816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45958.611780439816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45958.611780439816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45958.611780439816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45958.611780439816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45958.611780439816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45958.611780439816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45958.611780439816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45958.611780439816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45958.611780439816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45958.611780439816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45958.611780439816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45958.611780439816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45958.611780439816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45958.611780439816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45958.611780439816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45958.611780439816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45958.611780439816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45958.611780439816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45958.611780439816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45958.611780439816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45958.611780439816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45958.611780439816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45958.611780439816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45958.611780439816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45958.611780439816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45958.611780439816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45958.611780439816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45958.611780439816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45958.611780439816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45958.611780439816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45958.611780439816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45958.611780439816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45958.611780439816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45958.611780439816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45958.611780439816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45958.611780439816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45958.611780439816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45958.611780439816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45958.611780439816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45958.611780439816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45958.611780439816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45958.611780439816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45958.611780439816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45958.611780439816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45958.611780439816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45958.611780439816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45958.611780439816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45958.611780439816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45958.611780439816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45958.611780439816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45958.611780439816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45958.611780439816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45958.611780439816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45958.611780439816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45958.611780439816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45958.611780439816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45958.611780439816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45958.611780439816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45958.611780439816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45958.611780439816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45958.611780439816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45958.611780439816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45958.611780439816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45958.611780439816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45958.611780439816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45958.611780439816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45958.611780439816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45958.611780439816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45958.611780439816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45958.611780439816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45958.611780439816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45958.611780439816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45958.611780439816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45958.611780439816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45958.611780439816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45958.611780439816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45958.611780439816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45958.611780439816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45958.611780439816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45958.611780439816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45958.611780439816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45958.611780439816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45958.611780439816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45958.611780439816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45958.611780439816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45958.611780439816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45958.611780439816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45958.611780439816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45958.611780439816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45958.611780439816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45958.611780439816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45958.611780439816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45958.611780439816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45958.611780439816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45958.611780439816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45958.611780439816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45958.611780439816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45958.611780439816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45958.611780439816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45958.611780439816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45958.611780439816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45958.611780439816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45958.611780439816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45958.611780439816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45958.611780439816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45958.611780439816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45958.611780439816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45958.611780439816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45958.611780439816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45958.611780439816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45958.611780439816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45958.611780439816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45958.611780439816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45958.611780439816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45958.611780439816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45958.611780439816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45958.611780439816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45958.611780439816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45958.611780439816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45958.611780439816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45958.611780439816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45958.611780439816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45958.611780439816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45958.611780439816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45958.611780439816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45958.611780439816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45958.611780439816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45958.611780439816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45958.611780439816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45958.611780439816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45958.611780439816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45958.611780439816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45958.611780439816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45958.611780439816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45958.611780439816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45958.611780439816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45958.611780439816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45958.611780439816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45958.611780439816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45958.611780439816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45958.611780439816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45958.611780439816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45958.611780439816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45958.611780439816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45958.611780439816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45958.611780439816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45958.611780439816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45958.611780439816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45958.611780439816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45958.611780439816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45958.611780439816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45958.611780439816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45958.611780439816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45958.611780439816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45958.611780439816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45958.611780439816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45958.611780439816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45958.611780439816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45958.611780439816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45958.611780439816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45958.611780439816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45958.611780439816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45958.611780439816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45958.611780439816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45958.611780439816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45958.611780439816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45958.611780439816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45958.611780439816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45958.611780439816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45958.611780439816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45958.611780439816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45958.611780439816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45958.611780439816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45958.611780439816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45958.611780439816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45958.611780439816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45958.611780439816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45958.611780439816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45958.611780439816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45958.611780439816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45958.611780439816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45958.611780439816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45958.611780439816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45958.611780439816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45958.611780439816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45958.611780439816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45958.611780439816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45958.611780439816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45958.611780439816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45958.611780439816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45958.611780439816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45958.611780439816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45958.611780439816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45958.611780439816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45958.611780439816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45958.611780439816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45958.611780439816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45958.611780439816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45958.611780439816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45958.611780439816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45958.611780439816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45958.611780439816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45958.611780439816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45958.611780439816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45958.611780439816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45958.611780439816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45958.611780439816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45958.611780439816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45958.611780439816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45958.611780439816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45958.611780439816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45958.611780439816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45958.611780439816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45958.611780439816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45958.611780439816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45958.611780439816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45958.611780439816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45958.611780439816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45958.611780439816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45958.611780439816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45958.611780439816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45958.611780439816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45958.611780439816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45958.611780439816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45958.611780439816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45958.611780439816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45958.611780439816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45958.611780439816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45958.611780439816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45958.611780439816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45958.611780439816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45958.611780439816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45958.611780439816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45958.611780439816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45958.611780439816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45958.611780439816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45958.611780439816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45958.611780439816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45958.611780439816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45958.611780439816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45958.611780439816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45958.611780439816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45958.611780439816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45958.611780439816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45958.611780439816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45958.611780439816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45958.611780439816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45958.611780439816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45958.611780439816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45958.611780439816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45958.611780439816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45958.611780439816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45958.611780439816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45958.611780439816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45958.611780439816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45958.611780439816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45958.611780439816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45958.611780439816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45958.611780439816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45958.611780439816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45958.611780439816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45958.611780439816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45958.611780439816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45958.611780439816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45958.611780439816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45958.611780439816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45958.611780439816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45958.611780439816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45958.611780439816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45958.611780439816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45958.611780439816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45958.611780439816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45958.611780439816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45958.611780439816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45958.611780439816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45958.611780439816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45958.611780439816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45958.611780439816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45958.611780439816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45958.611780439816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45958.611780439816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45958.611780439816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45958.611780439816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45958.611780439816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45958.611780439816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45958.611780439816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45958.611780439816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45958.611780439816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45958.611780439816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45958.611780439816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45958.611780439816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45958.611780439816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45958.611780439816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45958.611780439816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45958.611780439816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45958.611780439816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45958.611780439816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45958.611780439816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45958.611780439816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45958.611780439816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45958.611780439816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45958.611780439816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45958.611780439816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45958.611780439816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45958.611780439816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45958.611780439816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45958.611780439816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45958.611780439816</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0.10580821759504033</v>
      </c>
      <c r="H2" s="107">
        <v>45958.505972222221</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45958.611780439816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45958.611780439816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45958.611780439816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45958.611780439816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45958.611780439816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45958.611780439816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45958.611780439816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45958.611780439816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45958.611780439816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45958.611780439816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45958.611780439816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45958.611780439816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45958.611780439816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45958.611780439816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45958.611780439816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45958.611780439816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45958.611780439816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45958.611780439816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45958.611780439816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45958.611780439816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45958.611780439816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45958.611780439816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45958.611780439816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45958.611780439816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45958.611780439816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45958.611780439816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45958.611780439816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45958.611780439816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45958.611780439816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45958.611780439816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45958.611780439816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45958.611780439816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45958.611780439816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45958.611780439816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45958.611780439816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45958.611780439816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45958.611780439816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45958.611780439816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45958.611780439816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45958.611780439816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45958.611780439816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45958.611780439816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45958.611780439816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45958.611780439816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45958.611780439816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45958.611780439816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45958.611780439816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45958.611780439816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45958.611780439816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45958.611780439816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45958.611780439816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45958.611780439816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45958.611780439816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45958.611780439816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45958.611780439816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45958.611780439816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45958.611780439816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45958.611780439816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45958.611780439816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45958.611780439816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45958.611780439816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45958.611780439816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45958.611780439816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45958.611780439816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45958.611780439816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45958.611780439816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45958.611780439816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45958.611780439816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45958.611780439816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45958.611780439816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45958.611780439816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45958.611780439816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45958.611780439816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45958.611780439816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45958.611780439816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45958.611780439816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45958.611780439816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45958.611780439816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45958.611780439816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45958.611780439816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45958.611780439816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45958.611780439816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45958.611780439816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45958.611780439816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45958.611780439816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45958.611780439816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45958.611780439816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45958.611780439816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45958.611780439816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45958.611780439816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45958.611780439816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45958.611780439816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45958.611780439816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45958.611780439816</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2025-10-28T11:41:24Z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