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042" documentId="120_S{2AC9BD13-BADA-5192-A53E-5A8FF88502F6}" xr6:coauthVersionLast="47" xr6:coauthVersionMax="47" xr10:uidLastSave="{7A5DD8B4-6B0D-40E0-86DE-5DE5F3354958}"/>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G7" i="5"/>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5" i="4"/>
  <c r="G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I3" i="5"/>
  <c r="B5" i="5"/>
  <c r="G5" i="5"/>
  <c r="I5" i="5"/>
  <c r="J5" i="5"/>
  <c r="L5" i="5"/>
  <c r="B6" i="5"/>
  <c r="I6" i="5"/>
  <c r="J6" i="5"/>
  <c r="L6" i="5"/>
  <c r="B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J3" i="4"/>
  <c r="J4" i="4"/>
  <c r="J5" i="4"/>
  <c r="J6" i="4"/>
  <c r="J7" i="4"/>
  <c r="J8" i="4"/>
  <c r="J9" i="4"/>
  <c r="J10" i="4"/>
  <c r="J11" i="4"/>
  <c r="J12" i="4"/>
  <c r="J13" i="4"/>
  <c r="J14" i="4"/>
  <c r="J15" i="4"/>
  <c r="J16" i="4"/>
  <c r="J17" i="4"/>
  <c r="J18" i="4"/>
  <c r="J19" i="4"/>
  <c r="J20" i="4"/>
  <c r="J21" i="4"/>
  <c r="J22" i="4"/>
  <c r="J23" i="4"/>
  <c r="J24" i="4"/>
  <c r="J25" i="4"/>
  <c r="I3" i="4"/>
  <c r="I4" i="4"/>
  <c r="I5" i="4"/>
  <c r="I6" i="4"/>
  <c r="I7" i="4"/>
  <c r="I8" i="4"/>
  <c r="I9" i="4"/>
  <c r="I10" i="4"/>
  <c r="I11" i="4"/>
  <c r="I12" i="4"/>
  <c r="I13" i="4"/>
  <c r="I14" i="4"/>
  <c r="I15" i="4"/>
  <c r="I16" i="4"/>
  <c r="I17" i="4"/>
  <c r="I18" i="4"/>
  <c r="I19" i="4"/>
  <c r="I20" i="4"/>
  <c r="I21" i="4"/>
  <c r="I22" i="4"/>
  <c r="I23" i="4"/>
  <c r="I24" i="4"/>
  <c r="I25" i="4"/>
  <c r="G3" i="4"/>
  <c r="G4" i="4"/>
  <c r="G7" i="4"/>
  <c r="G8" i="4"/>
  <c r="G9" i="4"/>
  <c r="G10" i="4"/>
  <c r="G11" i="4"/>
  <c r="G12" i="4"/>
  <c r="G13" i="4"/>
  <c r="G14" i="4"/>
  <c r="G15" i="4"/>
  <c r="G16" i="4"/>
  <c r="G17" i="4"/>
  <c r="G18" i="4"/>
  <c r="G19" i="4"/>
  <c r="G20" i="4"/>
  <c r="G21" i="4"/>
  <c r="G22" i="4"/>
  <c r="G23" i="4"/>
  <c r="G24" i="4"/>
  <c r="G25" i="4"/>
  <c r="B3" i="4"/>
  <c r="B4" i="4"/>
  <c r="B5" i="4"/>
  <c r="B6" i="4"/>
  <c r="B7" i="4"/>
  <c r="B8" i="4"/>
  <c r="B9" i="4"/>
  <c r="B10" i="4"/>
  <c r="B11" i="4"/>
  <c r="B12" i="4"/>
  <c r="B13" i="4"/>
  <c r="B14" i="4"/>
  <c r="B15" i="4"/>
  <c r="B16" i="4"/>
  <c r="B17" i="4"/>
  <c r="B18" i="4"/>
  <c r="B19" i="4"/>
  <c r="B20" i="4"/>
  <c r="B21" i="4"/>
  <c r="B22" i="4"/>
  <c r="B23" i="4"/>
  <c r="B24" i="4"/>
  <c r="B2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<sst xmlns="http://schemas.openxmlformats.org/spreadsheetml/2006/main" count="180293" uniqueCount="39131">
  <si>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</si>
  <si>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</si>
  <si>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</si>
  <si>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</si>
  <si>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</si>
  <si>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</si>
  <si>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</si>
  <si>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</si>
  <si>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</si>
  <si>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</si>
  <si>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</si>
  <si>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</si>
  <si>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</si>
  <si>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</si>
  <si>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</si>
  <si>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</si>
  <si>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</si>
  <si>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</si>
  <si>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</si>
  <si>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</si>
  <si>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</si>
  <si>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</si>
  <si>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</si>
  <si>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</si>
  <si>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</si>
  <si>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</si>
  <si>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</si>
  <si>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</si>
  <si>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</si>
  <si>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</si>
  <si>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</si>
  <si>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</si>
  <si>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</si>
  <si>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</si>
  <si>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</si>
  <si>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</si>
  <si>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</si>
  <si>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</si>
  <si>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</si>
  <si>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</si>
  <si>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</si>
  <si>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</si>
  <si>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</si>
  <si>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</si>
  <si>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</si>
  <si>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</si>
  <si>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</si>
  <si>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</si>
  <si>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</si>
  <si>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</si>
  <si>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</si>
  <si>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</si>
  <si>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</si>
  <si>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</si>
  <si>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</si>
  <si>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</si>
  <si>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</si>
  <si>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</si>
  <si>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</si>
  <si>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</si>
  <si>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</si>
  <si>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</si>
  <si>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</si>
  <si>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</si>
  <si>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</si>
  <si>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</si>
  <si>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</si>
  <si>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</si>
  <si>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</si>
  <si>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</si>
  <si>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</si>
  <si>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</si>
  <si>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</si>
  <si>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</si>
  <si>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</si>
  <si>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</si>
  <si>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</si>
  <si>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</si>
  <si>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</si>
  <si>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</si>
  <si>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</si>
  <si>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</si>
  <si>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</si>
  <si>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</si>
  <si>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</si>
  <si>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</si>
  <si>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</si>
  <si>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</si>
  <si>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</si>
  <si>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</si>
  <si>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</si>
  <si>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</si>
  <si>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</si>
  <si>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</si>
  <si>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</si>
  <si>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</si>
  <si>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</si>
  <si>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</si>
  <si>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</si>
  <si>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</si>
  <si>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</si>
  <si>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</si>
  <si>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</si>
  <si>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</si>
  <si>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</si>
  <si>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</si>
  <si>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</si>
  <si>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</si>
  <si>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</si>
  <si>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</si>
  <si>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</si>
  <si>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</si>
  <si>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</si>
  <si>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</si>
  <si>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</si>
  <si>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</si>
  <si>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</si>
  <si>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</si>
  <si>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</si>
  <si>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</si>
  <si>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</si>
  <si>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</si>
  <si>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</si>
  <si>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</si>
  <si>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</si>
  <si>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</si>
  <si>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</si>
  <si>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</si>
  <si>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</si>
  <si>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</si>
  <si>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</si>
  <si>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</si>
  <si>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</si>
  <si>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</si>
  <si>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</si>
  <si>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</si>
  <si>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</si>
  <si>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</si>
  <si>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</si>
  <si>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</si>
  <si>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</si>
  <si>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</si>
  <si>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</si>
  <si>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</si>
  <si>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</si>
  <si>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</si>
  <si>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</si>
  <si>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</si>
  <si>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</si>
  <si>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</si>
  <si>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</si>
  <si>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</si>
  <si>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</si>
  <si>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</si>
  <si>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</si>
  <si>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</si>
  <si>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</si>
  <si>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</si>
  <si>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</si>
  <si>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</si>
  <si>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</si>
  <si>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</si>
  <si>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</si>
  <si>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</si>
  <si>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</si>
  <si>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</si>
  <si>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</si>
  <si>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</si>
  <si>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</si>
  <si>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</si>
  <si>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</si>
  <si>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</si>
  <si>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</si>
  <si>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</si>
  <si>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</si>
  <si>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</si>
  <si>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</si>
  <si>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</si>
  <si>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</si>
  <si>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</si>
  <si>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</si>
  <si>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</si>
  <si>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</si>
  <si>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</si>
  <si>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</si>
  <si>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</si>
  <si>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</si>
  <si>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</si>
  <si>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</si>
  <si>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</si>
  <si>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</si>
  <si>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</si>
  <si>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</si>
  <si>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</si>
  <si>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</si>
  <si>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</si>
  <si>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</si>
  <si>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</si>
  <si>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</si>
  <si>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</si>
  <si>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</si>
  <si>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</si>
  <si>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</si>
  <si>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</si>
  <si>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</si>
  <si>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</si>
  <si>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</si>
  <si>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</si>
  <si>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</si>
  <si>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</si>
  <si>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</si>
  <si>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</si>
  <si>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</si>
  <si>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</si>
  <si>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</si>
  <si>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</si>
  <si>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</si>
  <si>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</si>
  <si>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</si>
  <si>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</si>
  <si>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</si>
  <si>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</si>
  <si>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</si>
  <si>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</si>
  <si>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</si>
  <si>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</si>
  <si>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</si>
  <si>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</si>
  <si>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</si>
  <si>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</si>
  <si>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</si>
  <si>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</si>
  <si>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</si>
  <si>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</si>
  <si>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</si>
  <si>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</si>
  <si>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</si>
  <si>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</si>
  <si>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</si>
  <si>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</si>
  <si>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</si>
  <si>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</si>
  <si>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</si>
  <si>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</si>
  <si>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</si>
  <si>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</si>
  <si>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</si>
  <si>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</si>
  <si>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</si>
  <si>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</si>
  <si>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</si>
  <si>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</si>
  <si>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</si>
  <si>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</si>
  <si>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</si>
  <si>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</si>
  <si>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</si>
  <si>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</si>
  <si>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</si>
  <si>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</si>
  <si>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</si>
  <si>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</si>
  <si>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</si>
  <si>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</si>
  <si>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</si>
  <si>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</si>
  <si>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</si>
  <si>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</si>
  <si>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</si>
  <si>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</si>
  <si>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</si>
  <si>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</si>
  <si>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</si>
  <si>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</si>
  <si>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</si>
  <si>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</si>
  <si>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</si>
  <si>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</si>
  <si>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</si>
  <si>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</si>
  <si>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</si>
  <si>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</si>
  <si>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</si>
  <si>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</si>
  <si>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</si>
  <si>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</si>
  <si>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</si>
  <si>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</si>
  <si>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</si>
  <si>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</si>
  <si>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</si>
  <si>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</si>
  <si>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</si>
  <si>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</si>
  <si>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</si>
  <si>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</si>
  <si>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</si>
  <si>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</si>
  <si>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</si>
  <si>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</si>
  <si>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</si>
  <si>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</si>
  <si>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</si>
  <si>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</si>
  <si>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</si>
  <si>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</si>
  <si>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</si>
  <si>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</si>
  <si>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</si>
  <si>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</si>
  <si>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</si>
  <si>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</si>
  <si>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</si>
  <si>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</si>
  <si>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</si>
  <si>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</si>
  <si>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</si>
  <si>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</si>
  <si>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</si>
  <si>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</si>
  <si>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</si>
  <si>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</si>
  <si>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</si>
  <si>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</si>
  <si>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</si>
  <si>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</si>
  <si>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</si>
  <si>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</si>
  <si>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</si>
  <si>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</si>
  <si>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</si>
  <si>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</si>
  <si>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</si>
  <si>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</si>
  <si>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</si>
  <si>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</si>
  <si>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</si>
  <si>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</si>
  <si>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</si>
  <si>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</si>
  <si>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</si>
  <si>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</si>
  <si>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</si>
  <si>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</si>
  <si>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</si>
  <si>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</si>
  <si>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</si>
  <si>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</si>
  <si>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</si>
  <si>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</si>
  <si>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</si>
  <si>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</si>
  <si>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</si>
  <si>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</si>
  <si>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</si>
  <si>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</si>
  <si>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</si>
  <si>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</si>
  <si>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</si>
  <si>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</si>
  <si>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</si>
  <si>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</si>
  <si>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</si>
  <si>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</si>
  <si>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</si>
  <si>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</si>
  <si>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</si>
  <si>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</si>
  <si>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</si>
  <si>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</si>
  <si>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</si>
  <si>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</si>
  <si>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</si>
  <si>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</si>
  <si>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</si>
  <si>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</si>
  <si>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</si>
  <si>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</si>
  <si>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</si>
  <si>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</si>
  <si>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</si>
  <si>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</si>
  <si>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</si>
  <si>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</si>
  <si>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</si>
  <si>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</si>
  <si>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</si>
  <si>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</si>
  <si>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</si>
  <si>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</si>
  <si>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</si>
  <si>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</si>
  <si>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</si>
  <si>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</si>
  <si>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</si>
  <si>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</si>
  <si>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</si>
  <si>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</si>
  <si>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</si>
  <si>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</si>
  <si>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</si>
  <si>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</si>
  <si>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</si>
  <si>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</si>
  <si>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</si>
  <si>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</si>
  <si>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</si>
  <si>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</si>
  <si>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</si>
  <si>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</si>
  <si>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</si>
  <si>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</si>
  <si>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</si>
  <si>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</si>
  <si>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</si>
  <si>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</si>
  <si>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</si>
  <si>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</si>
  <si>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</si>
  <si>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</si>
  <si>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</si>
  <si>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</si>
  <si>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</si>
  <si>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</si>
  <si>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</si>
  <si>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</si>
  <si>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</si>
  <si>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</si>
  <si>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</si>
  <si>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</si>
  <si>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</si>
  <si>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</si>
  <si>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</si>
  <si>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</si>
  <si>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</si>
  <si>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</si>
  <si>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</si>
  <si>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</si>
  <si>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</si>
  <si>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</si>
  <si>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</si>
  <si>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</si>
  <si>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</si>
  <si>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</si>
  <si>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</si>
  <si>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</si>
  <si>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</si>
  <si>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</si>
  <si>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</si>
  <si>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</si>
  <si>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</si>
  <si>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</si>
  <si>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</si>
  <si>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</si>
  <si>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</si>
  <si>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</si>
  <si>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</si>
  <si>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</si>
  <si>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</si>
  <si>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</si>
  <si>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</si>
  <si>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</si>
  <si>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</si>
  <si>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</si>
  <si>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</si>
  <si>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</si>
  <si>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</si>
  <si>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</si>
  <si>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</si>
  <si>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</si>
  <si>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</si>
  <si>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</si>
  <si>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</si>
  <si>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</si>
  <si>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</si>
  <si>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</si>
  <si>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</si>
  <si>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</si>
  <si>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</si>
  <si>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</si>
  <si>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</si>
  <si>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</si>
  <si>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</si>
  <si>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</si>
  <si>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</si>
  <si>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</si>
  <si>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</si>
  <si>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</si>
  <si>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</si>
  <si>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</si>
  <si>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</si>
  <si>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</si>
  <si>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</si>
  <si>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</si>
  <si>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</si>
  <si>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</si>
  <si>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</si>
  <si>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</si>
  <si>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</si>
  <si>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</si>
  <si>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</si>
  <si>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</si>
  <si>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</si>
  <si>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</si>
  <si>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</si>
  <si>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</si>
  <si>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</si>
  <si>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</si>
  <si>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</si>
  <si>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</si>
  <si>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</si>
  <si>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</si>
  <si>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</si>
  <si>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</si>
  <si>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</si>
  <si>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</si>
  <si>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</si>
  <si>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</si>
  <si>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</si>
  <si>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</si>
  <si>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</si>
  <si>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</si>
  <si>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</si>
  <si>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</si>
  <si>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</si>
  <si>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</si>
  <si>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</si>
  <si>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</si>
  <si>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</si>
  <si>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</si>
  <si>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</si>
  <si>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</si>
  <si>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</si>
  <si>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</si>
  <si>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</si>
  <si>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</si>
  <si>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</si>
  <si>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</si>
  <si>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</si>
  <si>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</si>
  <si>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</si>
  <si>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</si>
  <si>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</si>
  <si>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</si>
  <si>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</si>
  <si>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</si>
  <si>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</si>
  <si>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</si>
  <si>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</si>
  <si>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</si>
  <si>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</si>
  <si>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</si>
  <si>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</si>
  <si>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</si>
  <si>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</si>
  <si>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</si>
  <si>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</si>
  <si>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</si>
  <si>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</si>
  <si>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</si>
  <si>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</si>
  <si>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</si>
  <si>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</si>
  <si>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</si>
  <si>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</si>
  <si>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</si>
  <si>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</si>
  <si>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</si>
  <si>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</si>
  <si>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</si>
  <si>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</si>
  <si>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</si>
  <si>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</si>
  <si>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</si>
  <si>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</si>
  <si>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</si>
  <si>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</si>
  <si>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</si>
  <si>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</si>
  <si>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</si>
  <si>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</si>
  <si>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</si>
  <si>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</si>
  <si>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</si>
  <si>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</si>
  <si>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</si>
  <si>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</si>
  <si>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</si>
  <si>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</si>
  <si>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</si>
  <si>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</si>
  <si>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</si>
  <si>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</si>
  <si>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</si>
  <si>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</si>
  <si>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</si>
  <si>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</si>
  <si>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</si>
  <si>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</si>
  <si>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</si>
  <si>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</si>
  <si>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</si>
  <si>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</si>
  <si>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</si>
  <si>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</si>
  <si>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</si>
  <si>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</si>
  <si>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</si>
  <si>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</si>
  <si>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</si>
  <si>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</si>
  <si>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</si>
  <si>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</si>
  <si>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</si>
  <si>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</si>
  <si>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</si>
  <si>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</si>
  <si>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</si>
  <si>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</si>
  <si>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</si>
  <si>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</si>
  <si>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</si>
  <si>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</si>
  <si>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</si>
  <si>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</si>
  <si>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</si>
  <si>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</si>
  <si>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</si>
  <si>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</si>
  <si>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</si>
  <si>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</si>
  <si>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</si>
  <si>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</si>
  <si>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</si>
  <si>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</si>
  <si>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</si>
  <si>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</si>
  <si>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</si>
  <si>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</si>
  <si>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</si>
  <si>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</si>
  <si>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</si>
  <si>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</si>
  <si>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</si>
  <si>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</si>
  <si>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</si>
  <si>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</si>
  <si>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</si>
  <si>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</si>
  <si>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</si>
  <si>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</si>
  <si>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</si>
  <si>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</si>
  <si>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</si>
  <si>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</si>
  <si>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</si>
  <si>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</si>
  <si>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</si>
  <si>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</si>
  <si>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</si>
  <si>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</si>
  <si>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</si>
  <si>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</si>
  <si>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</si>
  <si>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</si>
  <si>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</si>
  <si>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</si>
  <si>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</si>
  <si>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</si>
  <si>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</si>
  <si>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</si>
  <si>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</si>
  <si>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</si>
  <si>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</si>
  <si>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</si>
  <si>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</si>
  <si>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</si>
  <si>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</si>
  <si>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</si>
  <si>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</si>
  <si>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</si>
  <si>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</si>
  <si>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</si>
  <si>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</si>
  <si>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</si>
  <si>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</si>
  <si>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</si>
  <si>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</si>
  <si>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</si>
  <si>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</si>
  <si>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</si>
  <si>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</si>
  <si>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</si>
  <si>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</si>
  <si>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</si>
  <si>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</si>
  <si>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</si>
  <si>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</si>
  <si>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</si>
  <si>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</si>
  <si>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</si>
  <si>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</si>
  <si>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</si>
  <si>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</si>
  <si>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</si>
  <si>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</si>
  <si>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</si>
  <si>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</si>
  <si>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</si>
  <si>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</si>
  <si>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</si>
  <si>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</si>
  <si>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</si>
  <si>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</si>
  <si>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</si>
  <si>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</si>
  <si>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</si>
  <si>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</si>
  <si>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</si>
  <si>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</si>
  <si>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</si>
  <si>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</si>
  <si>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</si>
  <si>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</si>
  <si>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</si>
  <si>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</si>
  <si>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</si>
  <si>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</si>
  <si>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</si>
  <si>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</si>
  <si>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</si>
  <si>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</si>
  <si>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</si>
  <si>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</si>
  <si>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</si>
  <si>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</si>
  <si>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</si>
  <si>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</si>
  <si>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</si>
  <si>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</si>
  <si>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</si>
  <si>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</si>
  <si>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</si>
  <si>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</si>
  <si>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</si>
  <si>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</si>
  <si>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</si>
  <si>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</si>
  <si>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</si>
  <si>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</si>
  <si>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</si>
  <si>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</si>
  <si>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</si>
  <si>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</si>
  <si>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</si>
  <si>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</si>
  <si>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</si>
  <si>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</si>
  <si>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</si>
  <si>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</si>
  <si>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</si>
  <si>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</si>
  <si>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</si>
  <si>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</si>
  <si>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</si>
  <si>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</si>
  <si>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</si>
  <si>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</si>
  <si>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</si>
  <si>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</si>
  <si>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</si>
  <si>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</si>
  <si>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</si>
  <si>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</si>
  <si>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</si>
  <si>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</si>
  <si>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</si>
  <si>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</si>
  <si>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</si>
  <si>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</si>
  <si>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</si>
  <si>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</si>
  <si>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</si>
  <si>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</si>
  <si>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</si>
  <si>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</si>
  <si>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</si>
  <si>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</si>
  <si>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</si>
  <si>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</si>
  <si>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</si>
  <si>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</si>
  <si>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</si>
  <si>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</si>
  <si>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</si>
  <si>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</si>
  <si>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</si>
  <si>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</si>
  <si>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</si>
  <si>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</si>
  <si>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</si>
  <si>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</si>
  <si>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</si>
  <si>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</si>
  <si>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</si>
  <si>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</si>
  <si>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</si>
  <si>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</si>
  <si>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</si>
  <si>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</si>
  <si>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</si>
  <si>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</si>
  <si>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</si>
  <si>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</si>
  <si>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</si>
  <si>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</si>
  <si>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</si>
  <si>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</si>
  <si>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</si>
  <si>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</si>
  <si>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</si>
  <si>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</si>
  <si>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</si>
  <si>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</si>
  <si>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</si>
  <si>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</si>
  <si>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</si>
  <si>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</si>
  <si>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</si>
  <si>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</si>
  <si>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</si>
  <si>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</si>
  <si>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</si>
  <si>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</si>
  <si>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</si>
  <si>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</si>
  <si>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</si>
  <si>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</si>
  <si>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</si>
  <si>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</si>
  <si>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</si>
  <si>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</si>
  <si>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</si>
  <si>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</si>
  <si>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</si>
  <si>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</si>
  <si>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</si>
  <si>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</si>
  <si>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</si>
  <si>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</si>
  <si>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</si>
  <si>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</si>
  <si>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</si>
  <si>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</si>
  <si>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</si>
  <si>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</si>
  <si>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</si>
  <si>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</si>
  <si>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</si>
  <si>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</si>
  <si>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</si>
  <si>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</si>
  <si>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</si>
  <si>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</si>
  <si>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</si>
  <si>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</si>
  <si>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</si>
  <si>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</si>
  <si>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</si>
  <si>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</si>
  <si>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</si>
  <si>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</si>
  <si>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</si>
  <si>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</si>
  <si>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</si>
  <si>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</si>
  <si>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</si>
  <si>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</si>
  <si>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</si>
  <si>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</si>
  <si>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</si>
  <si>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</si>
  <si>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</si>
  <si>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</si>
  <si>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</si>
  <si>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</si>
  <si>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</si>
  <si>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</si>
  <si>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</si>
  <si>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</si>
  <si>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</si>
  <si>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</si>
  <si>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</si>
  <si>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</si>
  <si>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</si>
  <si>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</si>
  <si>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</si>
  <si>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</si>
  <si>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</si>
  <si>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</si>
  <si>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</si>
  <si>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</si>
  <si>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</si>
  <si>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</si>
  <si>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</si>
  <si>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</si>
  <si>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</si>
  <si>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</si>
  <si>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</si>
  <si>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</si>
  <si>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</si>
  <si>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</si>
  <si>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</si>
  <si>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</si>
  <si>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</si>
  <si>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</si>
  <si>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</si>
  <si>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</si>
  <si>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</si>
  <si>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</si>
  <si>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</si>
  <si>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</si>
  <si>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</si>
  <si>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</si>
  <si>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</si>
  <si>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</si>
  <si>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</si>
  <si>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</si>
  <si>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</si>
  <si>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</si>
  <si>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</si>
  <si>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</si>
  <si>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</si>
  <si>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</si>
  <si>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</si>
  <si>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</si>
  <si>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</si>
  <si>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</si>
  <si>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</si>
  <si>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</si>
  <si>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</si>
  <si>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</si>
  <si>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</si>
  <si>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</si>
  <si>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</si>
  <si>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</si>
  <si>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</si>
  <si>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</si>
  <si>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</si>
  <si>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</si>
  <si>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</si>
  <si>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</si>
  <si>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</si>
  <si>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</si>
  <si>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</si>
  <si>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</si>
  <si>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</si>
  <si>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</si>
  <si>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</si>
  <si>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</si>
  <si>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</si>
  <si>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</si>
  <si>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</si>
  <si>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</si>
  <si>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</si>
  <si>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</si>
  <si>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</si>
  <si>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</si>
  <si>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</si>
  <si>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</si>
  <si>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</si>
  <si>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</si>
  <si>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</si>
  <si>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</si>
  <si>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</si>
  <si>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</si>
  <si>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</si>
  <si>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</si>
  <si>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</si>
  <si>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</si>
  <si>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</si>
  <si>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</si>
  <si>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</si>
  <si>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</si>
  <si>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</si>
  <si>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</si>
  <si>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</si>
  <si>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</si>
  <si>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</si>
  <si>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</si>
  <si>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</si>
  <si>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</si>
  <si>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</si>
  <si>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</si>
  <si>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</si>
  <si>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</si>
  <si>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</si>
  <si>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</si>
  <si>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</si>
  <si>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</si>
  <si>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</si>
  <si>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</si>
  <si>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</si>
  <si>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</si>
  <si>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</si>
  <si>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</si>
  <si>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</si>
  <si>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</si>
  <si>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</si>
  <si>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</si>
  <si>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</si>
  <si>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</si>
  <si>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</si>
  <si>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</si>
  <si>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</si>
  <si>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</si>
  <si>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</si>
  <si>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</si>
  <si>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</si>
  <si>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</si>
  <si>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</si>
  <si>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</si>
  <si>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</si>
  <si>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</si>
  <si>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</si>
  <si>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</si>
  <si>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</si>
  <si>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</si>
  <si>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</si>
  <si>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</si>
  <si>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</si>
  <si>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</si>
  <si>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</si>
  <si>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</si>
  <si>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</si>
  <si>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</si>
  <si>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</si>
  <si>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</si>
  <si>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</si>
  <si>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</si>
  <si>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</si>
  <si>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</si>
  <si>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</si>
  <si>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</si>
  <si>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</si>
  <si>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</si>
  <si>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</si>
  <si>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</si>
  <si>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</si>
  <si>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</si>
  <si>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</si>
  <si>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</si>
  <si>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</si>
  <si>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</si>
  <si>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</si>
  <si>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</si>
  <si>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</si>
  <si>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</si>
  <si>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</si>
  <si>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</si>
  <si>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</si>
  <si>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</si>
  <si>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</si>
  <si>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</si>
  <si>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</si>
  <si>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</si>
  <si>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</si>
  <si>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</si>
  <si>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</si>
  <si>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</si>
  <si>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</si>
  <si>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</si>
  <si>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</si>
  <si>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</si>
  <si>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</si>
  <si>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</si>
  <si>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</si>
  <si>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</si>
  <si>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</si>
  <si>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</si>
  <si>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</si>
  <si>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</si>
  <si>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</si>
  <si>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</si>
  <si>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</si>
  <si>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</si>
  <si>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</si>
  <si>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</si>
  <si>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</si>
  <si>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</si>
  <si>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</si>
  <si>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</si>
  <si>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</si>
  <si>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</si>
  <si>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</si>
  <si>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</si>
  <si>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</si>
  <si>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</si>
  <si>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</si>
  <si>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</si>
  <si>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</si>
  <si>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</si>
  <si>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</si>
  <si>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</si>
  <si>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</si>
  <si>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</si>
  <si>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</si>
  <si>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</si>
  <si>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</si>
  <si>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</si>
  <si>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</si>
  <si>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</si>
  <si>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</si>
  <si>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</si>
  <si>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</si>
  <si>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</si>
  <si>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</si>
  <si>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</si>
  <si>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</si>
  <si>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</si>
  <si>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</si>
  <si>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</si>
  <si>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</si>
  <si>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</si>
  <si>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</si>
  <si>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</si>
  <si>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</si>
  <si>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</si>
  <si>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</si>
  <si>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</si>
  <si>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</si>
  <si>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</si>
  <si>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</si>
  <si>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</si>
  <si>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</si>
  <si>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</si>
  <si>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</si>
  <si>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</si>
  <si>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</si>
  <si>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</si>
  <si>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</si>
  <si>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</si>
  <si>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</si>
  <si>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</si>
  <si>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</si>
  <si>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</si>
  <si>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</si>
  <si>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</si>
  <si>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</si>
  <si>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</si>
  <si>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</si>
  <si>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</si>
  <si>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</si>
  <si>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</si>
  <si>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</si>
  <si>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</si>
  <si>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</si>
  <si>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</si>
  <si>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</si>
  <si>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</si>
  <si>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</si>
  <si>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</si>
  <si>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</si>
  <si>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</si>
  <si>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</si>
  <si>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</si>
  <si>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</si>
  <si>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</si>
  <si>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</si>
  <si>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</si>
  <si>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</si>
  <si>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</si>
  <si>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</si>
  <si>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</si>
  <si>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</si>
  <si>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</si>
  <si>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</si>
  <si>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</si>
  <si>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</si>
  <si>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</si>
  <si>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</si>
  <si>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</si>
  <si>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</si>
  <si>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</si>
  <si>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</si>
  <si>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</si>
  <si>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</si>
  <si>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</si>
  <si>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</si>
  <si>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</si>
  <si>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</si>
  <si>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</si>
  <si>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</si>
  <si>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</si>
  <si>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</si>
  <si>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</si>
  <si>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</si>
  <si>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</si>
  <si>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</si>
  <si>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</si>
  <si>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</si>
  <si>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</si>
  <si>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</si>
  <si>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</si>
  <si>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</si>
  <si>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</si>
  <si>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</si>
  <si>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</si>
  <si>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</si>
  <si>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</si>
  <si>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</si>
  <si>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</si>
  <si>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</si>
  <si>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</si>
  <si>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</si>
  <si>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</si>
  <si>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</si>
  <si>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</si>
  <si>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</si>
  <si>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</si>
  <si>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</si>
  <si>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</si>
  <si>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</si>
  <si>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</si>
  <si>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</si>
  <si>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</si>
  <si>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</si>
  <si>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</si>
  <si>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</si>
  <si>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</si>
  <si>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</si>
  <si>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</si>
  <si>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</si>
  <si>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</si>
  <si>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</si>
  <si>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</si>
  <si>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</si>
  <si>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</si>
  <si>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</si>
  <si>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</si>
  <si>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</si>
  <si>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</si>
  <si>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</si>
  <si>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</si>
  <si>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</si>
  <si>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</si>
  <si>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</si>
  <si>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</si>
  <si>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</si>
  <si>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</si>
  <si>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</si>
  <si>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</si>
  <si>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</si>
  <si>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</si>
  <si>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</si>
  <si>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</si>
  <si>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</si>
  <si>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</si>
  <si>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</si>
  <si>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</si>
  <si>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</si>
  <si>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</si>
  <si>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</si>
  <si>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</si>
  <si>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</si>
  <si>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</si>
  <si>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</si>
  <si>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</si>
  <si>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</si>
  <si>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</si>
  <si>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</si>
  <si>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</si>
  <si>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</si>
  <si>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</si>
  <si>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</si>
  <si>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</si>
  <si>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</si>
  <si>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</si>
  <si>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</si>
  <si>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</si>
  <si>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</si>
  <si>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</si>
  <si>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</si>
  <si>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</si>
  <si>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</si>
  <si>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</si>
  <si>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</si>
  <si>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</si>
  <si>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</si>
  <si>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</si>
  <si>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</si>
  <si>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</si>
  <si>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</si>
  <si>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</si>
  <si>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</si>
  <si>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</si>
  <si>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</si>
  <si>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</si>
  <si>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</si>
  <si>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</si>
  <si>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</si>
  <si>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</si>
  <si>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</si>
  <si>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</si>
  <si>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</si>
  <si>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</si>
  <si>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</si>
  <si>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</si>
  <si>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</si>
  <si>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</si>
  <si>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</si>
  <si>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</si>
  <si>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</si>
  <si>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</si>
  <si>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</si>
  <si>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</si>
  <si>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</si>
  <si>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</si>
  <si>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</si>
  <si>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</si>
  <si>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</si>
  <si>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</si>
  <si>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</si>
  <si>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</si>
  <si>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</si>
  <si>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</si>
  <si>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</si>
  <si>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</si>
  <si>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</si>
  <si>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</si>
  <si>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</si>
  <si>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</si>
  <si>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</si>
  <si>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</si>
  <si>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</si>
  <si>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</si>
  <si>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</si>
  <si>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</si>
  <si>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</si>
  <si>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</si>
  <si>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</si>
  <si>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</si>
  <si>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</si>
  <si>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</si>
  <si>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</si>
  <si>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</si>
  <si>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</si>
  <si>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</si>
  <si>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</si>
  <si>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</si>
  <si>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</si>
  <si>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</si>
  <si>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</si>
  <si>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</si>
  <si>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</si>
  <si>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</si>
  <si>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</si>
  <si>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</si>
  <si>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</si>
  <si>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</si>
  <si>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</si>
  <si>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</si>
  <si>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</si>
  <si>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</si>
  <si>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</si>
  <si>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</si>
  <si>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</si>
  <si>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</si>
  <si>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</si>
  <si>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</si>
  <si>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</si>
  <si>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</si>
  <si>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</si>
  <si>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</si>
  <si>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</si>
  <si>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</si>
  <si>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</si>
  <si>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</si>
  <si>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</si>
  <si>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</si>
  <si>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</si>
  <si>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</si>
  <si>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</si>
  <si>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</si>
  <si>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</si>
  <si>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</si>
  <si>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</si>
  <si>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</si>
  <si>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</si>
  <si>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</si>
  <si>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</si>
  <si>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</si>
  <si>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</si>
  <si>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</si>
  <si>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</si>
  <si>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</si>
  <si>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</si>
  <si>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</si>
  <si>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</si>
  <si>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</si>
  <si>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</si>
  <si>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</si>
  <si>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</si>
  <si>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</si>
  <si>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</si>
  <si>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</si>
  <si>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</si>
  <si>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</si>
  <si>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</si>
  <si>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</si>
  <si>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</si>
  <si>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</si>
  <si>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</si>
  <si>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</si>
  <si>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</si>
  <si>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</si>
  <si>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</si>
  <si>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</si>
  <si>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</si>
  <si>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</si>
  <si>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</si>
  <si>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</si>
  <si>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</si>
  <si>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</si>
  <si>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</si>
  <si>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</si>
  <si>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</si>
  <si>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</si>
  <si>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</si>
  <si>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</si>
  <si>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</si>
  <si>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</si>
  <si>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</si>
  <si>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</si>
  <si>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</si>
  <si>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</si>
  <si>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</si>
  <si>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</si>
  <si>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</si>
  <si>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</si>
  <si>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</si>
  <si>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</si>
  <si>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</si>
  <si>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</si>
  <si>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</si>
  <si>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</si>
  <si>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</si>
  <si>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</si>
  <si>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</si>
  <si>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</si>
  <si>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</si>
  <si>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</si>
  <si>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</si>
  <si>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</si>
  <si>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</si>
  <si>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</si>
  <si>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</si>
  <si>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</si>
  <si>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</si>
  <si>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</si>
  <si>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</si>
  <si>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</si>
  <si>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</si>
  <si>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</si>
  <si>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</si>
  <si>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</si>
  <si>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</si>
  <si>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</si>
  <si>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</si>
  <si>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</si>
  <si>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</si>
  <si>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</si>
  <si>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</si>
  <si>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</si>
  <si>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</si>
  <si>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</si>
  <si>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</si>
  <si>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</si>
  <si>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</si>
  <si>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</si>
  <si>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</si>
  <si>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</si>
  <si>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</si>
  <si>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</si>
  <si>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</si>
  <si>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</si>
  <si>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</si>
  <si>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</si>
  <si>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</si>
  <si>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</si>
  <si>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</si>
  <si>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</si>
  <si>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</si>
  <si>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</si>
  <si>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</si>
  <si>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</si>
  <si>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</si>
  <si>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</si>
  <si>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</si>
  <si>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</si>
  <si>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</si>
  <si>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</si>
  <si>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</si>
  <si>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</si>
  <si>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</si>
  <si>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</si>
  <si>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</si>
  <si>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</si>
  <si>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</si>
  <si>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</si>
  <si>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</si>
  <si>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</si>
  <si>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</si>
  <si>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</si>
  <si>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</si>
  <si>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</si>
  <si>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</si>
  <si>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</si>
  <si>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</si>
  <si>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</si>
  <si>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</si>
  <si>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</si>
  <si>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</si>
  <si>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</si>
  <si>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</si>
  <si>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</si>
  <si>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</si>
  <si>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</si>
  <si>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</si>
  <si>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</si>
  <si>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</si>
  <si>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</si>
  <si>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</si>
  <si>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</si>
  <si>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</si>
  <si>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</si>
  <si>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</si>
  <si>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</si>
  <si>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</si>
  <si>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</si>
  <si>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</si>
  <si>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</si>
  <si>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</si>
  <si>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</si>
  <si>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</si>
  <si>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</si>
  <si>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</si>
  <si>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</si>
  <si>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</si>
  <si>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</si>
  <si>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</si>
  <si>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</si>
  <si>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</si>
  <si>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</si>
  <si>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</si>
  <si>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</si>
  <si>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</si>
  <si>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</si>
  <si>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</si>
  <si>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</si>
  <si>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</si>
  <si>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</si>
  <si>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</si>
  <si>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</si>
  <si>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</si>
  <si>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</si>
  <si>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</si>
  <si>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</si>
  <si>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</si>
  <si>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</si>
  <si>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</si>
  <si>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</si>
  <si>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</si>
  <si>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</si>
  <si>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</si>
  <si>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</si>
  <si>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</si>
  <si>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</si>
  <si>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</si>
  <si>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</si>
  <si>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</si>
  <si>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</si>
  <si>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</si>
  <si>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</si>
  <si>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</si>
  <si>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</si>
  <si>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</si>
  <si>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</si>
  <si>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</si>
  <si>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</si>
  <si>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</si>
  <si>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</si>
  <si>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</si>
  <si>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</si>
  <si>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</si>
  <si>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</si>
  <si>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</si>
  <si>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</si>
  <si>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</si>
  <si>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</si>
  <si>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</si>
  <si>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</si>
  <si>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</si>
  <si>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</si>
  <si>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</si>
  <si>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</si>
  <si>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</si>
  <si>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</si>
  <si>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</si>
  <si>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</si>
  <si>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</si>
  <si>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</si>
  <si>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</si>
  <si>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</si>
  <si>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</si>
  <si>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</si>
  <si>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</si>
  <si>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</si>
  <si>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</si>
  <si>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</si>
  <si>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</si>
  <si>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</si>
  <si>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</si>
  <si>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</si>
  <si>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</si>
  <si>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</si>
  <si>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</si>
  <si>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</si>
  <si>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</si>
  <si>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</si>
  <si>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</si>
  <si>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</si>
  <si>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</si>
  <si>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</si>
  <si>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</si>
  <si>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</si>
  <si>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</si>
  <si>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</si>
  <si>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</si>
  <si>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</si>
  <si>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</si>
  <si>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</si>
  <si>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</si>
  <si>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</si>
  <si>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</si>
  <si>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</si>
  <si>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</si>
  <si>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</si>
  <si>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</si>
  <si>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</si>
  <si>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</si>
  <si>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</si>
  <si>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</si>
  <si>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</si>
  <si>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</si>
  <si>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</si>
  <si>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</si>
  <si>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</si>
  <si>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</si>
  <si>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</si>
  <si>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</si>
  <si>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</si>
  <si>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</si>
  <si>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</si>
  <si>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</si>
  <si>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</si>
  <si>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</si>
  <si>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</si>
  <si>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</si>
  <si>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</si>
  <si>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</si>
  <si>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</si>
  <si>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</si>
  <si>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</si>
  <si>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</si>
  <si>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</si>
  <si>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</si>
  <si>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</si>
  <si>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</si>
  <si>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</si>
  <si>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</si>
  <si>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</si>
  <si>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</si>
  <si>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</si>
  <si>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</si>
  <si>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</si>
  <si>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</si>
  <si>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</si>
  <si>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</si>
  <si>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</si>
  <si>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</si>
  <si>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</si>
  <si>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</si>
  <si>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</si>
  <si>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</si>
  <si>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</si>
  <si>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</si>
  <si>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</si>
  <si>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</si>
  <si>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</si>
  <si>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</si>
  <si>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</si>
  <si>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</si>
  <si>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</si>
  <si>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</si>
  <si>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</si>
  <si>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</si>
  <si>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</si>
  <si>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</si>
  <si>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</si>
  <si>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</si>
  <si>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</si>
  <si>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</si>
  <si>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</si>
  <si>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</si>
  <si>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</si>
  <si>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</si>
  <si>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</si>
  <si>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</si>
  <si>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</si>
  <si>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</si>
  <si>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</si>
  <si>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</si>
  <si>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</si>
  <si>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</si>
  <si>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</si>
  <si>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</si>
  <si>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</si>
  <si>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</si>
  <si>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</si>
  <si>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</si>
  <si>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</si>
  <si>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</si>
  <si>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</si>
  <si>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</si>
  <si>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</si>
  <si>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</si>
  <si>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</si>
  <si>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</si>
  <si>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</si>
  <si>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</si>
  <si>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</si>
  <si>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</si>
  <si>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</si>
  <si>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</si>
  <si>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</si>
  <si>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</si>
  <si>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</si>
  <si>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</si>
  <si>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</si>
  <si>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</si>
  <si>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</si>
  <si>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</si>
  <si>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</si>
  <si>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</si>
  <si>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</si>
  <si>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</si>
  <si>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</si>
  <si>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</si>
  <si>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</si>
  <si>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</si>
  <si>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</si>
  <si>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</si>
  <si>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</si>
  <si>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</si>
  <si>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</si>
  <si>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</si>
  <si>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</si>
  <si>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</si>
  <si>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</si>
  <si>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</si>
  <si>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</si>
  <si>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</si>
  <si>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</si>
  <si>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</si>
  <si>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</si>
  <si>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</si>
  <si>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</si>
  <si>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</si>
  <si>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</si>
  <si>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</si>
  <si>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</si>
  <si>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</si>
  <si>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</si>
  <si>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</si>
  <si>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</si>
  <si>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</si>
  <si>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</si>
  <si>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</si>
  <si>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</si>
  <si>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</si>
  <si>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</si>
  <si>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</si>
  <si>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</si>
  <si>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</si>
  <si>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</si>
  <si>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</si>
  <si>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</si>
  <si>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</si>
  <si>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</si>
  <si>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</si>
  <si>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</si>
  <si>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</si>
  <si>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</si>
  <si>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</si>
  <si>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</si>
  <si>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</si>
  <si>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</si>
  <si>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</si>
  <si>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</si>
  <si>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</si>
  <si>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</si>
  <si>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</si>
  <si>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</si>
  <si>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</si>
  <si>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</si>
  <si>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</si>
  <si>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</si>
  <si>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</si>
  <si>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</si>
  <si>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</si>
  <si>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</si>
  <si>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</si>
  <si>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</si>
  <si>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</si>
  <si>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</si>
  <si>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</si>
  <si>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</si>
  <si>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</si>
  <si>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</si>
  <si>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</si>
  <si>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</si>
  <si>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</si>
  <si>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</si>
  <si>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</si>
  <si>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</si>
  <si>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</si>
  <si>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</si>
  <si>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</si>
  <si>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</si>
  <si>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</si>
  <si>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</si>
  <si>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</si>
  <si>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</si>
  <si>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</si>
  <si>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</si>
  <si>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</si>
  <si>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</si>
  <si>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</si>
  <si>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</si>
  <si>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</si>
  <si>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</si>
  <si>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</si>
  <si>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</si>
  <si>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</si>
  <si>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</si>
  <si>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</si>
  <si>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</si>
  <si>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</si>
  <si>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</si>
  <si>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</si>
  <si>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</si>
  <si>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</si>
  <si>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</si>
  <si>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</si>
  <si>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</si>
  <si>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</si>
  <si>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</si>
  <si>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</si>
  <si>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</si>
  <si>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</si>
  <si>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</si>
  <si>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</si>
  <si>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</si>
  <si>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</si>
  <si>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</si>
  <si>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</si>
  <si>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</si>
  <si>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</si>
  <si>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</si>
  <si>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</si>
  <si>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</si>
  <si>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</si>
  <si>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</si>
  <si>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</si>
  <si>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</si>
  <si>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</si>
  <si>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</si>
  <si>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</si>
  <si>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</si>
  <si>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</si>
  <si>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</si>
  <si>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</si>
  <si>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</si>
  <si>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</si>
  <si>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</si>
  <si>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</si>
  <si>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</si>
  <si>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</si>
  <si>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</si>
  <si>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</si>
  <si>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</si>
  <si>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</si>
  <si>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</si>
  <si>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</si>
  <si>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</si>
  <si>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</si>
  <si>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</si>
  <si>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</si>
  <si>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</si>
  <si>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</si>
  <si>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</si>
  <si>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</si>
  <si>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</si>
  <si>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</si>
  <si>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</si>
  <si>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</si>
  <si>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</si>
  <si>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</si>
  <si>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</si>
  <si>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</si>
  <si>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</si>
  <si>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</si>
  <si>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</si>
  <si>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</si>
  <si>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</si>
  <si>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</si>
  <si>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</si>
  <si>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</si>
  <si>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</si>
  <si>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</si>
  <si>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</si>
  <si>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</si>
  <si>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</si>
  <si>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</si>
  <si>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</si>
  <si>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</si>
  <si>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</si>
  <si>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</si>
  <si>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</si>
  <si>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</si>
  <si>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</si>
  <si>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</si>
  <si>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</si>
  <si>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</si>
  <si>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</si>
  <si>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</si>
  <si>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</si>
  <si>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</si>
  <si>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</si>
  <si>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</si>
  <si>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</si>
  <si>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</si>
  <si>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</si>
  <si>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</si>
  <si>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</si>
  <si>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</si>
  <si>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</si>
  <si>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</si>
  <si>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</si>
  <si>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</si>
  <si>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</si>
  <si>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</si>
  <si>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</si>
  <si>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</si>
  <si>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</si>
  <si>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</si>
  <si>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</si>
  <si>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</si>
  <si>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</si>
  <si>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</si>
  <si>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</si>
  <si>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</si>
  <si>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</si>
  <si>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</si>
  <si>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</si>
  <si>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</si>
  <si>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</si>
  <si>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</si>
  <si>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</si>
  <si>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</si>
  <si>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</si>
  <si>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</si>
  <si>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</si>
  <si>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</si>
  <si>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</si>
  <si>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</si>
  <si>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</si>
  <si>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</si>
  <si>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</si>
  <si>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</si>
  <si>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</si>
  <si>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</si>
  <si>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</si>
  <si>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</si>
  <si>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</si>
  <si>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</si>
  <si>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</si>
  <si>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</si>
  <si>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</si>
  <si>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</si>
  <si>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</si>
  <si>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</si>
  <si>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</si>
  <si>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</si>
  <si>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</si>
  <si>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</si>
  <si>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</si>
  <si>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</si>
  <si>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</si>
  <si>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</si>
  <si>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</si>
  <si>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</si>
  <si>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</si>
  <si>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</si>
  <si>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</si>
  <si>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</si>
  <si>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</si>
  <si>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</si>
  <si>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</si>
  <si>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</si>
  <si>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</si>
  <si>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</si>
  <si>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</si>
  <si>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</si>
  <si>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</si>
  <si>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</si>
  <si>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</si>
  <si>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</si>
  <si>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</si>
  <si>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</si>
  <si>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</si>
  <si>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</si>
  <si>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</si>
  <si>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</si>
  <si>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</si>
  <si>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</si>
  <si>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</si>
  <si>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</si>
  <si>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</si>
  <si>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</si>
  <si>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</si>
  <si>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</si>
  <si>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</si>
  <si>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</si>
  <si>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</si>
  <si>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</si>
  <si>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</si>
  <si>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</si>
  <si>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</si>
  <si>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</si>
  <si>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</si>
  <si>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</si>
  <si>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</si>
  <si>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</si>
  <si>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</si>
  <si>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</si>
  <si>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</si>
  <si>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</si>
  <si>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</si>
  <si>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</si>
  <si>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</si>
  <si>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</si>
  <si>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</si>
  <si>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</si>
  <si>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</si>
  <si>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</si>
  <si>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</si>
  <si>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</si>
  <si>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</si>
  <si>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</si>
  <si>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</si>
  <si>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</si>
  <si>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</si>
  <si>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</si>
  <si>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</si>
  <si>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</si>
  <si>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</si>
  <si>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</si>
  <si>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</si>
  <si>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</si>
  <si>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</si>
  <si>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</si>
  <si>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</si>
  <si>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</si>
  <si>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</si>
  <si>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</si>
  <si>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</si>
  <si>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</si>
  <si>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</si>
  <si>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</si>
  <si>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</si>
  <si>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</si>
  <si>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</si>
  <si>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</si>
  <si>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</si>
  <si>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</si>
  <si>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</si>
  <si>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</si>
  <si>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</si>
  <si>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</si>
  <si>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</si>
  <si>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</si>
  <si>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</si>
  <si>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</si>
  <si>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</si>
  <si>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</si>
  <si>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</si>
  <si>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</si>
  <si>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</si>
  <si>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</si>
  <si>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</si>
  <si>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</si>
  <si>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</si>
  <si>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</si>
  <si>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</si>
  <si>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</si>
  <si>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</si>
  <si>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</si>
  <si>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</si>
  <si>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</si>
  <si>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</si>
  <si>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</si>
  <si>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</si>
  <si>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</si>
  <si>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</si>
  <si>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</si>
  <si>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</si>
  <si>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</si>
  <si>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</si>
  <si>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</si>
  <si>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</si>
  <si>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</si>
  <si>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</si>
  <si>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</si>
  <si>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</si>
  <si>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</si>
  <si>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</si>
  <si>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</si>
  <si>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</si>
  <si>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</si>
  <si>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</si>
  <si>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</si>
  <si>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</si>
  <si>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</si>
  <si>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</si>
  <si>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</si>
  <si>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</si>
  <si>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</si>
  <si>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</si>
  <si>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</si>
  <si>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</si>
  <si>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</si>
  <si>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</si>
  <si>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</si>
  <si>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</si>
  <si>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</si>
  <si>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</si>
  <si>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</si>
  <si>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</si>
  <si>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</si>
  <si>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</si>
  <si>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</si>
  <si>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</si>
  <si>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</si>
  <si>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</si>
  <si>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</si>
  <si>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</si>
  <si>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</si>
  <si>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</si>
  <si>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</si>
  <si>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</si>
  <si>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</si>
  <si>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</si>
  <si>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</si>
  <si>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</si>
  <si>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</si>
  <si>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</si>
  <si>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</si>
  <si>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</si>
  <si>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</si>
  <si>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</si>
  <si>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</si>
  <si>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</si>
  <si>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</si>
  <si>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</si>
  <si>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</si>
  <si>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</si>
  <si>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</si>
  <si>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</si>
  <si>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</si>
  <si>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</si>
  <si>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</si>
  <si>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</si>
  <si>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</si>
  <si>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</si>
  <si>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</si>
  <si>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</si>
  <si>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</si>
  <si>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</si>
  <si>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</si>
  <si>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</si>
  <si>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</si>
  <si>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</si>
  <si>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</si>
  <si>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</si>
  <si>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</si>
  <si>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</si>
  <si>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</si>
  <si>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</si>
  <si>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</si>
  <si>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</si>
  <si>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</si>
  <si>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</si>
  <si>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</si>
  <si>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</si>
  <si>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</si>
  <si>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</si>
  <si>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</si>
  <si>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</si>
  <si>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</si>
  <si>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</si>
  <si>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</si>
  <si>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</si>
  <si>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</si>
  <si>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</si>
  <si>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</si>
  <si>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</si>
  <si>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</si>
  <si>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</si>
  <si>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</si>
  <si>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</si>
  <si>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</si>
  <si>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</si>
  <si>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</si>
  <si>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</si>
  <si>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</si>
  <si>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</si>
  <si>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</si>
  <si>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</si>
  <si>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</si>
  <si>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</si>
  <si>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</si>
  <si>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</si>
  <si>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</si>
  <si>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</si>
  <si>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</si>
  <si>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</si>
  <si>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</si>
  <si>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</si>
  <si>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</si>
  <si>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</si>
  <si>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</si>
  <si>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</si>
  <si>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</si>
  <si>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</si>
  <si>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</si>
  <si>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</si>
  <si>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</si>
  <si>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</si>
  <si>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</si>
  <si>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</si>
  <si>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</si>
  <si>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</si>
  <si>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</si>
  <si>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</si>
  <si>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</si>
  <si>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</si>
  <si>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</si>
  <si>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</si>
  <si>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</si>
  <si>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</si>
  <si>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</si>
  <si>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</si>
  <si>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</si>
  <si>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</si>
  <si>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</si>
  <si>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</si>
  <si>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</si>
  <si>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</si>
  <si>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</si>
  <si>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</si>
  <si>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</si>
  <si>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</si>
  <si>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</si>
  <si>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</si>
  <si>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</si>
  <si>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</si>
  <si>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</si>
  <si>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</si>
  <si>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</si>
  <si>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</si>
  <si>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</si>
  <si>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</si>
  <si>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</si>
  <si>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</si>
  <si>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</si>
  <si>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</si>
  <si>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</si>
  <si>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</si>
  <si>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</si>
  <si>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</si>
  <si>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</si>
  <si>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</si>
  <si>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</si>
  <si>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</si>
  <si>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</si>
  <si>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</si>
  <si>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</si>
  <si>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</si>
  <si>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</si>
  <si>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</si>
  <si>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</si>
  <si>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</si>
  <si>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</si>
  <si>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</si>
  <si>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</si>
  <si>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</si>
  <si>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</si>
  <si>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</si>
  <si>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</si>
  <si>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</si>
  <si>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</si>
  <si>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</si>
  <si>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</si>
  <si>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</si>
  <si>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</si>
  <si>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</si>
  <si>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</si>
  <si>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</si>
  <si>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</si>
  <si>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</si>
  <si>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</si>
  <si>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</si>
  <si>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</si>
  <si>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</si>
  <si>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</si>
  <si>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</si>
  <si>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</si>
  <si>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</si>
  <si>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</si>
  <si>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</si>
  <si>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</si>
  <si>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</si>
  <si>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</si>
  <si>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</si>
  <si>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</si>
  <si>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</si>
  <si>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</si>
  <si>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</si>
  <si>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</si>
  <si>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</si>
  <si>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</si>
  <si>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</si>
  <si>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</si>
  <si>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</si>
  <si>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</si>
  <si>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</si>
  <si>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</si>
  <si>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</si>
  <si>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</si>
  <si>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</si>
  <si>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</si>
  <si>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</si>
  <si>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</si>
  <si>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</si>
  <si>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</si>
  <si>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</si>
  <si>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</si>
  <si>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</si>
  <si>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</si>
  <si>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</si>
  <si>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</si>
  <si>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</si>
  <si>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</si>
  <si>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</si>
  <si>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</si>
  <si>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</si>
  <si>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</si>
  <si>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</si>
  <si>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</si>
  <si>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</si>
  <si>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</si>
  <si>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</si>
  <si>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</si>
  <si>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</si>
  <si>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</si>
  <si>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</si>
  <si>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</si>
  <si>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</si>
  <si>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</si>
  <si>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</si>
  <si>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</si>
  <si>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</si>
  <si>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</si>
  <si>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</si>
  <si>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</si>
  <si>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</si>
  <si>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</si>
  <si>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</si>
  <si>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</si>
  <si>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</si>
  <si>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</si>
  <si>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</si>
  <si>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</si>
  <si>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</si>
  <si>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</si>
  <si>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</si>
  <si>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</si>
  <si>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</si>
  <si>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</si>
  <si>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</si>
  <si>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</si>
  <si>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</si>
  <si>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</si>
  <si>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</si>
  <si>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</si>
  <si>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</si>
  <si>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</si>
  <si>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</si>
  <si>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</si>
  <si>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</si>
  <si>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</si>
  <si>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</si>
  <si>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</si>
  <si>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</si>
  <si>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</si>
  <si>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</si>
  <si>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</si>
  <si>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</si>
  <si>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</si>
  <si>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</si>
  <si>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</si>
  <si>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</si>
  <si>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</si>
  <si>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</si>
  <si>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</si>
  <si>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</si>
  <si>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</si>
  <si>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</si>
  <si>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</si>
  <si>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</si>
  <si>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</si>
  <si>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</si>
  <si>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</si>
  <si>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</si>
  <si>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</si>
  <si>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</si>
  <si>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</si>
  <si>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</si>
  <si>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</si>
  <si>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</si>
  <si>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</si>
  <si>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</si>
  <si>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</si>
  <si>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</si>
  <si>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</si>
  <si>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</si>
  <si>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</si>
  <si>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</si>
  <si>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</si>
  <si>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</si>
  <si>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</si>
  <si>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</si>
  <si>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</si>
  <si>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</si>
  <si>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</si>
  <si>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</si>
  <si>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</si>
  <si>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</si>
  <si>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</si>
  <si>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</si>
  <si>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</si>
  <si>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</si>
  <si>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</si>
  <si>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</si>
  <si>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</si>
  <si>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</si>
  <si>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</si>
  <si>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</si>
  <si>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</si>
  <si>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</si>
  <si>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</si>
  <si>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</si>
  <si>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</si>
  <si>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</si>
  <si>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</si>
  <si>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</si>
  <si>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</si>
  <si>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</si>
  <si>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</si>
  <si>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</si>
  <si>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</si>
  <si>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</si>
  <si>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</si>
  <si>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</si>
  <si>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</si>
  <si>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</si>
  <si>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</si>
  <si>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</si>
  <si>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</si>
  <si>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</si>
  <si>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</si>
  <si>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</si>
  <si>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</si>
  <si>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</si>
  <si>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</si>
  <si>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</si>
  <si>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</si>
  <si>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</si>
  <si>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</si>
  <si>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</si>
  <si>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</si>
  <si>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</si>
  <si>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</si>
  <si>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</si>
  <si>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</si>
  <si>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</si>
  <si>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</si>
  <si>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</si>
  <si>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</si>
  <si>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</si>
  <si>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</si>
  <si>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</si>
  <si>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</si>
  <si>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</si>
  <si>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</si>
  <si>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</si>
  <si>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</si>
  <si>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</si>
  <si>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</si>
  <si>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</si>
  <si>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</si>
  <si>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</si>
  <si>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</si>
  <si>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</si>
  <si>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</si>
  <si>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</si>
  <si>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</si>
  <si>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</si>
  <si>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</si>
  <si>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</si>
  <si>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</si>
  <si>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</si>
  <si>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</si>
  <si>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</si>
  <si>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</si>
  <si>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</si>
  <si>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</si>
  <si>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</si>
  <si>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</si>
  <si>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</si>
  <si>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</si>
  <si>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</si>
  <si>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</si>
  <si>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</si>
  <si>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</si>
  <si>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</si>
  <si>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</si>
  <si>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</si>
  <si>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</si>
  <si>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</si>
  <si>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</si>
  <si>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</si>
  <si>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</si>
  <si>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</si>
  <si>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</si>
  <si>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</si>
  <si>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</si>
  <si>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</si>
  <si>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</si>
  <si>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</si>
  <si>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</si>
  <si>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</si>
  <si>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</si>
  <si>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</si>
  <si>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</si>
  <si>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</si>
  <si>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</si>
  <si>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</si>
  <si>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</si>
  <si>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</si>
  <si>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</si>
  <si>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</si>
  <si>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</si>
  <si>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</si>
  <si>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</si>
  <si>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</si>
  <si>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</si>
  <si>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</si>
  <si>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</si>
  <si>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</si>
  <si>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</si>
  <si>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</si>
  <si>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</si>
  <si>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</si>
  <si>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</si>
  <si>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</si>
  <si>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</si>
  <si>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</si>
  <si>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</si>
  <si>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</si>
  <si>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</si>
  <si>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</si>
  <si>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</si>
  <si>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</si>
  <si>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</si>
  <si>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</si>
  <si>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</si>
  <si>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</si>
  <si>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</si>
  <si>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</si>
  <si>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</si>
  <si>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</si>
  <si>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</si>
  <si>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</si>
  <si>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</si>
  <si>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</si>
  <si>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</si>
  <si>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</si>
  <si>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</si>
  <si>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</si>
  <si>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</si>
  <si>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</si>
  <si>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</si>
  <si>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</si>
  <si>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</si>
  <si>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</si>
  <si>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</si>
  <si>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</si>
  <si>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</si>
  <si>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</si>
  <si>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</si>
  <si>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</si>
  <si>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</si>
  <si>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</si>
  <si>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</si>
  <si>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</si>
  <si>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</si>
  <si>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</si>
  <si>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</si>
  <si>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</si>
  <si>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</si>
  <si>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</si>
  <si>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</si>
  <si>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</si>
  <si>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</si>
  <si>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</si>
  <si>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</si>
  <si>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</si>
  <si>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</si>
  <si>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</si>
  <si>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</si>
  <si>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</si>
  <si>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</si>
  <si>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</si>
  <si>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</si>
  <si>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</si>
  <si>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</si>
  <si>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</si>
  <si>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</si>
  <si>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</si>
  <si>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</si>
  <si>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</si>
  <si>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</si>
  <si>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</si>
  <si>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</si>
  <si>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</si>
  <si>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</si>
  <si>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</si>
  <si>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</si>
  <si>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</si>
  <si>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</si>
  <si>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</si>
  <si>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</si>
  <si>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</si>
  <si>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</si>
  <si>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</si>
  <si>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</si>
  <si>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</si>
  <si>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</si>
  <si>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</si>
  <si>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</si>
  <si>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</si>
  <si>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</si>
  <si>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</si>
  <si>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</si>
  <si>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</si>
  <si>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</si>
  <si>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</si>
  <si>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</si>
  <si>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</si>
  <si>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</si>
  <si>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</si>
  <si>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</si>
  <si>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</si>
  <si>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</si>
  <si>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</si>
  <si>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</si>
  <si>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</si>
  <si>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</si>
  <si>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</si>
  <si>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</si>
  <si>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</si>
  <si>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</si>
  <si>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</si>
  <si>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</si>
  <si>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</si>
  <si>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</si>
  <si>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</si>
  <si>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</si>
  <si>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</si>
  <si>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</si>
  <si>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</si>
  <si>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</si>
  <si>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</si>
  <si>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</si>
  <si>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</si>
  <si>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</si>
  <si>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</si>
  <si>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</si>
  <si>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</si>
  <si>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</si>
  <si>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</si>
  <si>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</si>
  <si>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</si>
  <si>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</si>
  <si>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</si>
  <si>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</si>
  <si>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</si>
  <si>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</si>
  <si>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</si>
  <si>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</si>
  <si>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</si>
  <si>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</si>
  <si>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</si>
  <si>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</si>
  <si>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</si>
  <si>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</si>
  <si>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</si>
  <si>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</si>
  <si>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</si>
  <si>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</si>
  <si>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</si>
  <si>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</si>
  <si>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</si>
  <si>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</si>
  <si>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</si>
  <si>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</si>
  <si>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</si>
  <si>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</si>
  <si>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</si>
  <si>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</si>
  <si>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</si>
  <si>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</si>
  <si>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</si>
  <si>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</si>
  <si>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</si>
  <si>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</si>
  <si>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</si>
  <si>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</si>
  <si>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</si>
  <si>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</si>
  <si>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</si>
  <si>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</si>
  <si>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</si>
  <si>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</si>
  <si>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</si>
  <si>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</si>
  <si>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</si>
  <si>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</si>
  <si>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</si>
  <si>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</si>
  <si>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</si>
  <si>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</si>
  <si>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</si>
  <si>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</si>
  <si>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</si>
  <si>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</si>
  <si>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</si>
  <si>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</si>
  <si>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</si>
  <si>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</si>
  <si>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</si>
  <si>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</si>
  <si>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</si>
  <si>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</si>
  <si>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</si>
  <si>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</si>
  <si>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</si>
  <si>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</si>
  <si>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</si>
  <si>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</si>
  <si>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</si>
  <si>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</si>
  <si>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</si>
  <si>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</si>
  <si>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</si>
  <si>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</si>
  <si>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</si>
  <si>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</si>
  <si>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</si>
  <si>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</si>
  <si>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</si>
  <si>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</si>
  <si>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</si>
  <si>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</si>
  <si>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</si>
  <si>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</si>
  <si>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</si>
  <si>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</si>
  <si>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</si>
  <si>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</si>
  <si>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</si>
  <si>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</si>
  <si>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</si>
  <si>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</si>
  <si>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</si>
  <si>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</si>
  <si>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</si>
  <si>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</si>
  <si>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</si>
  <si>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</si>
  <si>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</si>
  <si>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</si>
  <si>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</si>
  <si>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</si>
  <si>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</si>
  <si>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</si>
  <si>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</si>
  <si>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</si>
  <si>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</si>
  <si>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</si>
  <si>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</si>
  <si>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</si>
  <si>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</si>
  <si>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</si>
  <si>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</si>
  <si>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</si>
  <si>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</si>
  <si>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</si>
  <si>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</si>
  <si>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</si>
  <si>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</si>
  <si>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</si>
  <si>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</si>
  <si>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</si>
  <si>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</si>
  <si>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</si>
  <si>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</si>
  <si>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</si>
  <si>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</si>
  <si>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</si>
  <si>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</si>
  <si>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</si>
  <si>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</si>
  <si>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</si>
  <si>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</si>
  <si>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</si>
  <si>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</si>
  <si>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</si>
  <si>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</si>
  <si>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</si>
  <si>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</si>
  <si>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</si>
  <si>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</si>
  <si>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</si>
  <si>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</si>
  <si>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</si>
  <si>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</si>
  <si>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</si>
  <si>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</si>
  <si>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</si>
  <si>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</si>
  <si>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</si>
  <si>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</si>
  <si>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</si>
  <si>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</si>
  <si>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</si>
  <si>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</si>
  <si>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</si>
  <si>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</si>
  <si>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</si>
  <si>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</si>
  <si>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</si>
  <si>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</si>
  <si>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</si>
  <si>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</si>
  <si>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</si>
  <si>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</si>
  <si>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</si>
  <si>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</si>
  <si>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</si>
  <si>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</si>
  <si>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</si>
  <si>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</si>
  <si>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</si>
  <si>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</si>
  <si>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</si>
  <si>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</si>
  <si>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</si>
  <si>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</si>
  <si>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</si>
  <si>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</si>
  <si>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</si>
  <si>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</si>
  <si>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</si>
  <si>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</si>
  <si>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</si>
  <si>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</si>
  <si>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</si>
  <si>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</si>
  <si>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</si>
  <si>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</si>
  <si>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</si>
  <si>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</si>
  <si>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</si>
  <si>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</si>
  <si>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</si>
  <si>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</si>
  <si>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</si>
  <si>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</si>
  <si>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</si>
  <si>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</si>
  <si>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</si>
  <si>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</si>
  <si>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</si>
  <si>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</si>
  <si>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</si>
  <si>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</si>
  <si>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</si>
  <si>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</si>
  <si>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</si>
  <si>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</si>
  <si>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</si>
  <si>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</si>
  <si>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</si>
  <si>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</si>
  <si>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</si>
  <si>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</si>
  <si>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</si>
  <si>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</si>
  <si>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</si>
  <si>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</si>
  <si>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</si>
  <si>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</si>
  <si>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</si>
  <si>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</si>
  <si>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</si>
  <si>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</si>
  <si>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</si>
  <si>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</si>
  <si>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</si>
  <si>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</si>
  <si>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</si>
  <si>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</si>
  <si>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</si>
  <si>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</si>
  <si>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</si>
  <si>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</si>
  <si>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</si>
  <si>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</si>
  <si>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</si>
  <si>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</si>
  <si>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</si>
  <si>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</si>
  <si>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</si>
  <si>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</si>
  <si>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</si>
  <si>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</si>
  <si>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</si>
  <si>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</si>
  <si>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</si>
  <si>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</si>
  <si>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</si>
  <si>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</si>
  <si>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</si>
  <si>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</si>
  <si>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</si>
  <si>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</si>
  <si>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</si>
  <si>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</si>
  <si>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</si>
  <si>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</si>
  <si>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</si>
  <si>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</si>
  <si>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</si>
  <si>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</si>
  <si>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</si>
  <si>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</si>
  <si>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</si>
  <si>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</si>
  <si>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</si>
  <si>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</si>
  <si>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</si>
  <si>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</si>
  <si>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</si>
  <si>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</si>
  <si>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</si>
  <si>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</si>
  <si>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</si>
  <si>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</si>
  <si>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</si>
  <si>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</si>
  <si>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</si>
  <si>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</si>
  <si>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</si>
  <si>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</si>
  <si>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</si>
  <si>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</si>
  <si>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</si>
  <si>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</si>
  <si>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</si>
  <si>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</si>
  <si>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</si>
  <si>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</si>
  <si>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</si>
  <si>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</si>
  <si>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</si>
  <si>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</si>
  <si>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</si>
  <si>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</si>
  <si>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</si>
  <si>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</si>
  <si>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</si>
  <si>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</si>
  <si>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</si>
  <si>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</si>
  <si>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</si>
  <si>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</si>
  <si>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</si>
  <si>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</si>
  <si>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</si>
  <si>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</si>
  <si>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</si>
  <si>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</si>
  <si>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</si>
  <si>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</si>
  <si>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</si>
  <si>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</si>
  <si>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</si>
  <si>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</si>
  <si>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</si>
  <si>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</si>
  <si>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</si>
  <si>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</si>
  <si>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</si>
  <si>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</si>
  <si>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</si>
  <si>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</si>
  <si>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</si>
  <si>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</si>
  <si>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</si>
  <si>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</si>
  <si>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</si>
  <si>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</si>
  <si>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</si>
  <si>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</si>
  <si>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</si>
  <si>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</si>
  <si>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</si>
  <si>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</si>
  <si>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</si>
  <si>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</si>
  <si>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</si>
  <si>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</si>
  <si>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</si>
  <si>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</si>
  <si>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</si>
  <si>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</si>
  <si>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</si>
  <si>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</si>
  <si>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</si>
  <si>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</si>
  <si>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</si>
  <si>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</si>
  <si>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</si>
  <si>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</si>
  <si>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</si>
  <si>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</si>
  <si>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</si>
  <si>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</si>
  <si>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</si>
  <si>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</si>
  <si>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</si>
  <si>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</si>
  <si>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</si>
  <si>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</si>
  <si>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</si>
  <si>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</si>
  <si>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</si>
  <si>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</si>
  <si>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</si>
  <si>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</si>
  <si>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</si>
  <si>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</si>
  <si>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</si>
  <si>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</si>
  <si>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</si>
  <si>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</si>
  <si>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</si>
  <si>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</si>
  <si>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</si>
  <si>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</si>
  <si>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</si>
  <si>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</si>
  <si>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</si>
  <si>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</si>
  <si>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</si>
  <si>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</si>
  <si>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</si>
  <si>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</si>
  <si>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</si>
  <si>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</si>
  <si>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</si>
  <si>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</si>
  <si>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</si>
  <si>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</si>
  <si>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</si>
  <si>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</si>
  <si>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</si>
  <si>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</si>
  <si>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</si>
  <si>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</si>
  <si>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</si>
  <si>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</si>
  <si>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</si>
  <si>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</si>
  <si>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</si>
  <si>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</si>
  <si>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</si>
  <si>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</si>
  <si>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</si>
  <si>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</si>
  <si>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</si>
  <si>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</si>
  <si>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</si>
  <si>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</si>
  <si>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</si>
  <si>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</si>
  <si>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</si>
  <si>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</si>
  <si>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</si>
  <si>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</si>
  <si>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</si>
  <si>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</si>
  <si>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</si>
  <si>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</si>
  <si>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</si>
  <si>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</si>
  <si>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</si>
  <si>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</si>
  <si>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</si>
  <si>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</si>
  <si>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</si>
  <si>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</si>
  <si>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</si>
  <si>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</si>
  <si>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</si>
  <si>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</si>
  <si>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</si>
  <si>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</si>
  <si>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</si>
  <si>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</si>
  <si>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</si>
  <si>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</si>
  <si>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</si>
  <si>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</si>
  <si>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</si>
  <si>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</si>
  <si>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</si>
  <si>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</si>
  <si>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</si>
  <si>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</si>
  <si>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</si>
  <si>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</si>
  <si>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</si>
  <si>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</si>
  <si>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</si>
  <si>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</si>
  <si>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</si>
  <si>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</si>
  <si>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</si>
  <si>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</si>
  <si>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</si>
  <si>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</si>
  <si>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</si>
  <si>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</si>
  <si>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</si>
  <si>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</si>
  <si>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</si>
  <si>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</si>
  <si>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</si>
  <si>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</si>
  <si>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</si>
  <si>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</si>
  <si>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</si>
  <si>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</si>
  <si>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</si>
  <si>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</si>
  <si>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</si>
  <si>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</si>
  <si>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</si>
  <si>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</si>
  <si>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</si>
  <si>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</si>
  <si>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</si>
  <si>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</si>
  <si>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</si>
  <si>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</si>
  <si>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</si>
  <si>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</si>
  <si>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</si>
  <si>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</si>
  <si>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</si>
  <si>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</si>
  <si>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</si>
  <si>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</si>
  <si>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</si>
  <si>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</si>
  <si>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</si>
  <si>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</si>
  <si>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</si>
  <si>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</si>
  <si>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</si>
  <si>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</si>
  <si>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</si>
  <si>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</si>
  <si>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</si>
  <si>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</si>
  <si>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</si>
  <si>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</si>
  <si>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</si>
  <si>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</si>
  <si>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</si>
  <si>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</si>
  <si>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</si>
  <si>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</si>
  <si>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</si>
  <si>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</si>
  <si>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</si>
  <si>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</si>
  <si>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</si>
  <si>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</si>
  <si>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</si>
  <si>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</si>
  <si>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</si>
  <si>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</si>
  <si>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</si>
  <si>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</si>
  <si>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</si>
  <si>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</si>
  <si>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</si>
  <si>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</si>
  <si>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</si>
  <si>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</si>
  <si>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</si>
  <si>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</si>
  <si>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</si>
  <si>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</si>
  <si>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</si>
  <si>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</si>
  <si>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</si>
  <si>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</si>
  <si>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</si>
  <si>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</si>
  <si>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</si>
  <si>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</si>
  <si>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</si>
  <si>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</si>
  <si>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</si>
  <si>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</si>
  <si>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</si>
  <si>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</si>
  <si>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</si>
  <si>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</si>
  <si>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</si>
  <si>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</si>
  <si>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</si>
  <si>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</si>
  <si>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</si>
  <si>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</si>
  <si>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</si>
  <si>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</si>
  <si>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</si>
  <si>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</si>
  <si>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</si>
  <si>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</si>
  <si>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</si>
  <si>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</si>
  <si>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</si>
  <si>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</si>
  <si>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</si>
  <si>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</si>
  <si>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</si>
  <si>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</si>
  <si>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</si>
  <si>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</si>
  <si>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</si>
  <si>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</si>
  <si>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</si>
  <si>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</si>
  <si>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</si>
  <si>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</si>
  <si>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</si>
  <si>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</si>
  <si>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</si>
  <si>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</si>
  <si>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</si>
  <si>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</si>
  <si>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</si>
  <si>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</si>
  <si>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</si>
  <si>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</si>
  <si>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</si>
  <si>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</si>
  <si>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</si>
  <si>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</si>
  <si>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</si>
  <si>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</si>
  <si>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</si>
  <si>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</si>
  <si>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</si>
  <si>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</si>
  <si>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</si>
  <si>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</si>
  <si>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</si>
  <si>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</si>
  <si>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</si>
  <si>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</si>
  <si>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</si>
  <si>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</si>
  <si>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</si>
  <si>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</si>
  <si>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</si>
  <si>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</si>
  <si>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</si>
  <si>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</si>
  <si>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</si>
  <si>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</si>
  <si>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</si>
  <si>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</si>
  <si>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</si>
  <si>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</si>
  <si>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</si>
  <si>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</si>
  <si>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</si>
  <si>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</si>
  <si>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</si>
  <si>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</si>
  <si>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</si>
  <si>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</si>
  <si>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</si>
  <si>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</si>
  <si>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</si>
  <si>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</si>
  <si>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</si>
  <si>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</si>
  <si>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</si>
  <si>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</si>
  <si>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</si>
  <si>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</si>
  <si>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</si>
  <si>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</si>
  <si>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</si>
  <si>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</si>
  <si>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</si>
  <si>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</si>
  <si>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</si>
  <si>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</si>
  <si>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</si>
  <si>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</si>
  <si>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</si>
  <si>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</si>
  <si>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</si>
  <si>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</si>
  <si>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</si>
  <si>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</si>
  <si>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</si>
  <si>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</si>
  <si>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</si>
  <si>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</si>
  <si>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</si>
  <si>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</si>
  <si>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</si>
  <si>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</si>
  <si>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</si>
  <si>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</si>
  <si>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</si>
  <si>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</si>
  <si>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</si>
  <si>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</si>
  <si>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</si>
  <si>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</si>
  <si>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</si>
  <si>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</si>
  <si>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</si>
  <si>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</si>
  <si>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</si>
  <si>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</si>
  <si>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</si>
  <si>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</si>
  <si>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</si>
  <si>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</si>
  <si>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</si>
  <si>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</si>
  <si>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</si>
  <si>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</si>
  <si>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</si>
  <si>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</si>
  <si>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</si>
  <si>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</si>
  <si>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</si>
  <si>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</si>
  <si>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</si>
  <si>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</si>
  <si>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</si>
  <si>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</si>
  <si>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</si>
  <si>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</si>
  <si>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</si>
  <si>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</si>
  <si>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</si>
  <si>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</si>
  <si>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</si>
  <si>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</si>
  <si>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</si>
  <si>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</si>
  <si>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</si>
  <si>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</si>
  <si>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</si>
  <si>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</si>
  <si>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</si>
  <si>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</si>
  <si>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</si>
  <si>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</si>
  <si>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</si>
  <si>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</si>
  <si>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</si>
  <si>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</si>
  <si>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</si>
  <si>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</si>
  <si>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</si>
  <si>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</si>
  <si>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</si>
  <si>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</si>
  <si>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</si>
  <si>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</si>
  <si>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</si>
  <si>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</si>
  <si>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</si>
  <si>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</si>
  <si>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</si>
  <si>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</si>
  <si>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</si>
  <si>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</si>
  <si>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</si>
  <si>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</si>
  <si>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</si>
  <si>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</si>
  <si>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</si>
  <si>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</si>
  <si>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</si>
  <si>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</si>
  <si>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</si>
  <si>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</si>
  <si>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</si>
  <si>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</si>
  <si>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</si>
  <si>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</si>
  <si>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</si>
  <si>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</si>
  <si>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</si>
  <si>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</si>
  <si>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</si>
  <si>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</si>
  <si>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</si>
  <si>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</si>
  <si>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</si>
  <si>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</si>
  <si>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</si>
  <si>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</si>
  <si>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</si>
  <si>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</si>
  <si>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</si>
  <si>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</si>
  <si>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</si>
  <si>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</si>
  <si>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</si>
  <si>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</si>
  <si>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</si>
  <si>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</si>
  <si>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</si>
  <si>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</si>
  <si>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</si>
  <si>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</si>
  <si>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</si>
  <si>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</si>
  <si>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</si>
  <si>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</si>
  <si>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</si>
  <si>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</si>
  <si>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</si>
  <si>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</si>
  <si>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</si>
  <si>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</si>
  <si>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</si>
  <si>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</si>
  <si>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</si>
  <si>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</si>
  <si>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</si>
  <si>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</si>
  <si>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</si>
  <si>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</si>
  <si>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</si>
  <si>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</si>
  <si>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</si>
  <si>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</si>
  <si>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</si>
  <si>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</si>
  <si>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</si>
  <si>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</si>
  <si>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</si>
  <si>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</si>
  <si>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</si>
  <si>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</si>
  <si>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</si>
  <si>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</si>
  <si>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</si>
  <si>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</si>
  <si>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</si>
  <si>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</si>
  <si>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</si>
  <si>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</si>
  <si>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</si>
  <si>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</si>
  <si>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</si>
  <si>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</si>
  <si>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</si>
  <si>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</si>
  <si>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</si>
  <si>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</si>
  <si>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</si>
  <si>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</si>
  <si>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</si>
  <si>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</si>
  <si>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</si>
  <si>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</si>
  <si>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</si>
  <si>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</si>
  <si>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</si>
  <si>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</si>
  <si>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</si>
  <si>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</si>
  <si>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</si>
  <si>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</si>
  <si>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</si>
  <si>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</si>
  <si>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</si>
  <si>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</si>
  <si>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</si>
  <si>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</si>
  <si>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</si>
  <si>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</si>
  <si>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</si>
  <si>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</si>
  <si>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</si>
  <si>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</si>
  <si>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</si>
  <si>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</si>
  <si>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</si>
  <si>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</si>
  <si>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</si>
  <si>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</si>
  <si>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</si>
  <si>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</si>
  <si>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</si>
  <si>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</si>
  <si>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</si>
  <si>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</si>
  <si>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</si>
  <si>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</si>
  <si>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</si>
  <si>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</si>
  <si>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</si>
  <si>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</si>
  <si>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</si>
  <si>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</si>
  <si>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</si>
  <si>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</si>
  <si>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</si>
  <si>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</si>
  <si>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</si>
  <si>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</si>
  <si>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</si>
  <si>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</si>
  <si>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</si>
  <si>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</si>
  <si>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</si>
  <si>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</si>
  <si>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</si>
  <si>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</si>
  <si>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</si>
  <si>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</si>
  <si>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</si>
  <si>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</si>
  <si>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</si>
  <si>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</si>
  <si>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</si>
  <si>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</si>
  <si>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</si>
  <si>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</si>
  <si>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</si>
  <si>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</si>
  <si>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</si>
  <si>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</si>
  <si>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</si>
  <si>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</si>
  <si>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</si>
  <si>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</si>
  <si>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</si>
  <si>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</si>
  <si>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</si>
  <si>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</si>
  <si>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</si>
  <si>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</si>
  <si>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</si>
  <si>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</si>
  <si>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</si>
  <si>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</si>
  <si>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</si>
  <si>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</si>
  <si>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</si>
  <si>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</si>
  <si>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</si>
  <si>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</si>
  <si>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</si>
  <si>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</si>
  <si>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</si>
  <si>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</si>
  <si>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</si>
  <si>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</si>
  <si>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</si>
  <si>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</si>
  <si>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</si>
  <si>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</si>
  <si>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</si>
  <si>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</si>
  <si>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</si>
  <si>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</si>
  <si>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</si>
  <si>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</si>
  <si>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</si>
  <si>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</si>
  <si>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</si>
  <si>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</si>
  <si>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</si>
  <si>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</si>
  <si>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</si>
  <si>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</si>
  <si>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</si>
  <si>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</si>
  <si>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</si>
  <si>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</si>
  <si>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</si>
  <si>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</si>
  <si>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</si>
  <si>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</si>
  <si>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</si>
  <si>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</si>
  <si>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</si>
  <si>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</si>
  <si>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</si>
  <si>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</si>
  <si>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</si>
  <si>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</si>
  <si>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</si>
  <si>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</si>
  <si>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</si>
  <si>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</si>
  <si>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</si>
  <si>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</si>
  <si>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</si>
  <si>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</si>
  <si>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</si>
  <si>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</si>
  <si>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</si>
  <si>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</si>
  <si>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</si>
  <si>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</si>
  <si>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</si>
  <si>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</si>
  <si>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</si>
  <si>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</si>
  <si>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</si>
  <si>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</si>
  <si>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</si>
  <si>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</si>
  <si>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</si>
  <si>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</si>
  <si>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</si>
  <si>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</si>
  <si>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</si>
  <si>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</si>
  <si>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</si>
  <si>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</si>
  <si>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</si>
  <si>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</si>
  <si>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</si>
  <si>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</si>
  <si>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</si>
  <si>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</si>
  <si>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</si>
  <si>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</si>
  <si>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</si>
  <si>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</si>
  <si>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</si>
  <si>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</si>
  <si>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</si>
  <si>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</si>
  <si>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</si>
  <si>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</si>
  <si>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</si>
  <si>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</si>
  <si>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</si>
  <si>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</si>
  <si>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</si>
  <si>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</si>
  <si>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</si>
  <si>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</si>
  <si>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</si>
  <si>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</si>
  <si>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</si>
  <si>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</si>
  <si>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</si>
  <si>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</si>
  <si>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</si>
  <si>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</si>
  <si>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</si>
  <si>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</si>
  <si>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</si>
  <si>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</si>
  <si>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</si>
  <si>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</si>
  <si>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</si>
  <si>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</si>
  <si>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</si>
  <si>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</si>
  <si>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</si>
  <si>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</si>
  <si>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</si>
  <si>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</si>
  <si>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</si>
  <si>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</si>
  <si>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</si>
  <si>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</si>
  <si>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</si>
  <si>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</si>
  <si>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</si>
  <si>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</si>
  <si>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</si>
  <si>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</si>
  <si>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</si>
  <si>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</si>
  <si>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</si>
  <si>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</si>
  <si>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</si>
  <si>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</si>
  <si>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</si>
  <si>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</si>
  <si>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</si>
  <si>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</si>
  <si>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</si>
  <si>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</si>
  <si>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</si>
  <si>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</si>
  <si>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</si>
  <si>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</si>
  <si>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</si>
  <si>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</si>
  <si>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</si>
  <si>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</si>
  <si>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</si>
  <si>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</si>
  <si>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</si>
  <si>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</si>
  <si>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</si>
  <si>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</si>
  <si>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</si>
  <si>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</si>
  <si>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</si>
  <si>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</si>
  <si>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</si>
  <si>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</si>
  <si>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</si>
  <si>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</si>
  <si>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</si>
  <si>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</si>
  <si>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</si>
  <si>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</si>
  <si>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</si>
  <si>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</si>
  <si>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</si>
  <si>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</si>
  <si>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</si>
  <si>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</si>
  <si>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</si>
  <si>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</si>
  <si>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</si>
  <si>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</si>
  <si>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</si>
  <si>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</si>
  <si>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</si>
  <si>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</si>
  <si>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</si>
  <si>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</si>
  <si>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</si>
  <si>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</si>
  <si>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</si>
  <si>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</si>
  <si>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</si>
  <si>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</si>
  <si>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</si>
  <si>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</si>
  <si>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</si>
  <si>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</si>
  <si>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</si>
  <si>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</si>
  <si>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</si>
  <si>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</si>
  <si>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</si>
  <si>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</si>
  <si>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</si>
  <si>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</si>
  <si>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</si>
  <si>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</si>
  <si>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</si>
  <si>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</si>
  <si>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</si>
  <si>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</si>
  <si>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</si>
  <si>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</si>
  <si>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</si>
  <si>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</si>
  <si>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</si>
  <si>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</si>
  <si>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</si>
  <si>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</si>
  <si>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</si>
  <si>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</si>
  <si>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</si>
  <si>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</si>
  <si>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</si>
  <si>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</si>
  <si>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</si>
  <si>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</si>
  <si>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</si>
  <si>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</si>
  <si>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</si>
  <si>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</si>
  <si>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</si>
  <si>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</si>
  <si>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</si>
  <si>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</si>
  <si>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</si>
  <si>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</si>
  <si>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</si>
  <si>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</si>
  <si>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</si>
  <si>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</si>
  <si>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</si>
  <si>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</si>
  <si>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</si>
  <si>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</si>
  <si>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</si>
  <si>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</si>
  <si>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</si>
  <si>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</si>
  <si>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</si>
  <si>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</si>
  <si>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</si>
  <si>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</si>
  <si>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</si>
  <si>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</si>
  <si>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</si>
  <si>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</si>
  <si>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</si>
  <si>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</si>
  <si>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</si>
  <si>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</si>
  <si>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</si>
  <si>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</si>
  <si>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</si>
  <si>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</si>
  <si>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</si>
  <si>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</si>
  <si>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</si>
  <si>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</si>
  <si>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</si>
  <si>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</si>
  <si>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</si>
  <si>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</si>
  <si>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</si>
  <si>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</si>
  <si>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</si>
  <si>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</si>
  <si>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</si>
  <si>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</si>
  <si>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</si>
  <si>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</si>
  <si>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</si>
  <si>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</si>
  <si>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</si>
  <si>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</si>
  <si>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</si>
  <si>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</si>
  <si>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</si>
  <si>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</si>
  <si>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</si>
  <si>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</si>
  <si>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</si>
  <si>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</si>
  <si>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</si>
  <si>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</si>
  <si>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</si>
  <si>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</si>
  <si>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</si>
  <si>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</si>
  <si>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</si>
  <si>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</si>
  <si>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</si>
  <si>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</si>
  <si>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</si>
  <si>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</si>
  <si>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</si>
  <si>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</si>
  <si>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</si>
  <si>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</si>
  <si>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</si>
  <si>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</si>
  <si>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</si>
  <si>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</si>
  <si>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</si>
  <si>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</si>
  <si>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</si>
  <si>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</si>
  <si>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</si>
  <si>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</si>
  <si>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</si>
  <si>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</si>
  <si>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</si>
  <si>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</si>
  <si>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</si>
  <si>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</si>
  <si>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</si>
  <si>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</si>
  <si>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</si>
  <si>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</si>
  <si>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</si>
  <si>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</si>
  <si>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</si>
  <si>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</si>
  <si>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</si>
  <si>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</si>
  <si>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</si>
  <si>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</si>
  <si>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</si>
  <si>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</si>
  <si>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</si>
  <si>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</si>
  <si>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</si>
  <si>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</si>
  <si>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</si>
  <si>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</si>
  <si>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</si>
  <si>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</si>
  <si>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</si>
  <si>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</si>
  <si>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</si>
  <si>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</si>
  <si>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</si>
  <si>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</si>
  <si>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</si>
  <si>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</si>
  <si>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</si>
  <si>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</si>
  <si>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</si>
  <si>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</si>
  <si>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</si>
  <si>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</si>
  <si>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</si>
  <si>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</si>
  <si>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</si>
  <si>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</si>
  <si>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</si>
  <si>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</si>
  <si>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</si>
  <si>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</si>
  <si>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</si>
  <si>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</si>
  <si>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</si>
  <si>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</si>
  <si>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</si>
  <si>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</si>
  <si>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</si>
  <si>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</si>
  <si>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</si>
  <si>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</si>
  <si>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</si>
  <si>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</si>
  <si>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</si>
  <si>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</si>
  <si>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</si>
  <si>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</si>
  <si>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</si>
  <si>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</si>
  <si>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</si>
  <si>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</si>
  <si>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</si>
  <si>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</si>
  <si>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</si>
  <si>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</si>
  <si>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</si>
  <si>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</si>
  <si>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</si>
  <si>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</si>
  <si>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</si>
  <si>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</si>
  <si>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</si>
  <si>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</si>
  <si>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</si>
  <si>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</si>
  <si>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</si>
  <si>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</si>
  <si>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</si>
  <si>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</si>
  <si>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</si>
  <si>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</si>
  <si>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</si>
  <si>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</si>
  <si>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</si>
  <si>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</si>
  <si>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</si>
  <si>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</si>
  <si>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</si>
  <si>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</si>
  <si>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</si>
  <si>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</si>
  <si>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</si>
  <si>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</si>
  <si>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</si>
  <si>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</si>
  <si>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</si>
  <si>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</si>
  <si>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</si>
  <si>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</si>
  <si>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</si>
  <si>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</si>
  <si>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</si>
  <si>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</si>
  <si>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</si>
  <si>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</si>
  <si>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</si>
  <si>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</si>
  <si>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</si>
  <si>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</si>
  <si>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</si>
  <si>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</si>
  <si>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</si>
  <si>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</si>
  <si>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</si>
  <si>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</si>
  <si>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</si>
  <si>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</si>
  <si>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</si>
  <si>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</si>
  <si>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</si>
  <si>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</si>
  <si>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</si>
  <si>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</si>
  <si>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</si>
  <si>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</si>
  <si>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</si>
  <si>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</si>
  <si>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</si>
  <si>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</si>
  <si>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</si>
  <si>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</si>
  <si>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</si>
  <si>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</si>
  <si>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</si>
  <si>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</si>
  <si>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</si>
  <si>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</si>
  <si>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</si>
  <si>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</si>
  <si>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</si>
  <si>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</si>
  <si>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</si>
  <si>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</si>
  <si>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</si>
  <si>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</si>
  <si>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</si>
  <si>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</si>
  <si>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</si>
  <si>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</si>
  <si>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</si>
  <si>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</si>
  <si>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</si>
  <si>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</si>
  <si>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</si>
  <si>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</si>
  <si>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</si>
  <si>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</si>
  <si>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</si>
  <si>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</si>
  <si>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</si>
  <si>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</si>
  <si>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</si>
  <si>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</si>
  <si>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</si>
  <si>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</si>
  <si>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</si>
  <si>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</si>
  <si>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</si>
  <si>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</si>
  <si>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</si>
  <si>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</si>
  <si>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</si>
  <si>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</si>
  <si>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</si>
  <si>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</si>
  <si>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</si>
  <si>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</si>
  <si>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</si>
  <si>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</si>
  <si>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</si>
  <si>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</si>
  <si>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</si>
  <si>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</si>
  <si>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</si>
  <si>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</si>
  <si>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</si>
  <si>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</si>
  <si>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</si>
  <si>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</si>
  <si>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</si>
  <si>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</si>
  <si>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</si>
  <si>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</si>
  <si>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</si>
  <si>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</si>
  <si>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</si>
  <si>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</si>
  <si>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</si>
  <si>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</si>
  <si>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</si>
  <si>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</si>
  <si>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</si>
  <si>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</si>
  <si>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</si>
  <si>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</si>
  <si>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</si>
  <si>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</si>
  <si>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</si>
  <si>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</si>
  <si>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</si>
  <si>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</si>
  <si>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</si>
  <si>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</si>
  <si>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</si>
  <si>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</si>
  <si>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</si>
  <si>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</si>
  <si>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</si>
  <si>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</si>
  <si>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</si>
  <si>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</si>
  <si>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</si>
  <si>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</si>
  <si>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</si>
  <si>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</si>
  <si>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</si>
  <si>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</si>
  <si>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</si>
  <si>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</si>
  <si>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</si>
  <si>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</si>
  <si>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</si>
  <si>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</si>
  <si>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</si>
  <si>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</si>
  <si>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</si>
  <si>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</si>
  <si>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</si>
  <si>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</si>
  <si>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</si>
  <si>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</si>
  <si>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</si>
  <si>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</si>
  <si>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</si>
  <si>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</si>
  <si>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</si>
  <si>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</si>
  <si>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</si>
  <si>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</si>
  <si>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</si>
  <si>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</si>
  <si>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</si>
  <si>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</si>
  <si>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</si>
  <si>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</si>
  <si>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</si>
  <si>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</si>
  <si>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</si>
  <si>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</si>
  <si>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</si>
  <si>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</si>
  <si>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</si>
  <si>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</si>
  <si>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</si>
  <si>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</si>
  <si>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</si>
  <si>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</si>
  <si>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</si>
  <si>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</si>
  <si>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</si>
  <si>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</si>
  <si>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</si>
  <si>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</si>
  <si>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</si>
  <si>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</si>
  <si>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</si>
  <si>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</si>
  <si>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</si>
  <si>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</si>
  <si>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</si>
  <si>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</si>
  <si>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</si>
  <si>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</si>
  <si>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</si>
  <si>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</si>
  <si>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</si>
  <si>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</si>
  <si>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</si>
  <si>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</si>
  <si>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</si>
  <si>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</si>
  <si>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</si>
  <si>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</si>
  <si>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</si>
  <si>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</si>
  <si>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</si>
  <si>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</si>
  <si>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</si>
  <si>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</si>
  <si>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</si>
  <si>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</si>
  <si>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</si>
  <si>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</si>
  <si>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</si>
  <si>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</si>
  <si>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</si>
  <si>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</si>
  <si>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</si>
  <si>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</si>
  <si>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</si>
  <si>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</si>
  <si>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</si>
  <si>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</si>
  <si>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</si>
  <si>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</si>
  <si>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</si>
  <si>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</si>
  <si>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</si>
  <si>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</si>
  <si>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</si>
  <si>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</si>
  <si>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</si>
  <si>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</si>
  <si>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</si>
  <si>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</si>
  <si>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</si>
  <si>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</si>
  <si>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</si>
  <si>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</si>
  <si>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</si>
  <si>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</si>
  <si>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</si>
  <si>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</si>
  <si>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</si>
  <si>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</si>
  <si>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</si>
  <si>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</si>
  <si>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</si>
  <si>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</si>
  <si>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</si>
  <si>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</si>
  <si>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</si>
  <si>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</si>
  <si>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</si>
  <si>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</si>
  <si>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</si>
  <si>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</si>
  <si>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</si>
  <si>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</si>
  <si>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</si>
  <si>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</si>
  <si>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</si>
  <si>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</si>
  <si>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</si>
  <si>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</si>
  <si>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</si>
  <si>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</si>
  <si>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</si>
  <si>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</si>
  <si>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</si>
  <si>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</si>
  <si>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</si>
  <si>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</si>
  <si>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</si>
  <si>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</si>
  <si>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</si>
  <si>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</si>
  <si>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</si>
  <si>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</si>
  <si>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</si>
  <si>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</si>
  <si>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</si>
  <si>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</si>
  <si>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</si>
  <si>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</si>
  <si>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</si>
  <si>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</si>
  <si>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</si>
  <si>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</si>
  <si>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</si>
  <si>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</si>
  <si>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</si>
  <si>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</si>
  <si>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</si>
  <si>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</si>
  <si>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</si>
  <si>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</si>
  <si>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</si>
  <si>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</si>
  <si>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</si>
  <si>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</si>
  <si>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</si>
  <si>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</si>
  <si>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</si>
  <si>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</si>
  <si>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</si>
  <si>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</si>
  <si>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</si>
  <si>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</si>
  <si>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</si>
  <si>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</si>
  <si>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</si>
  <si>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</si>
  <si>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</si>
  <si>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</si>
  <si>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</si>
  <si>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</si>
  <si>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</si>
  <si>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</si>
  <si>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</si>
  <si>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</si>
  <si>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</si>
  <si>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</si>
  <si>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</si>
  <si>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</si>
  <si>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</si>
  <si>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</si>
  <si>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</si>
  <si>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</si>
  <si>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</si>
  <si>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</si>
  <si>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</si>
  <si>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</si>
  <si>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</si>
  <si>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</si>
  <si>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</si>
  <si>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</si>
  <si>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</si>
  <si>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</si>
  <si>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</si>
  <si>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</si>
  <si>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</si>
  <si>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</si>
  <si>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</si>
  <si>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</si>
  <si>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</si>
  <si>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</si>
  <si>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</si>
  <si>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</si>
  <si>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</si>
  <si>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</si>
  <si>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</si>
  <si>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</si>
  <si>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</si>
  <si>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</si>
  <si>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</si>
  <si>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</si>
  <si>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</si>
  <si>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</si>
  <si>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</si>
  <si>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</si>
  <si>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</si>
  <si>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</si>
  <si>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</si>
  <si>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</si>
  <si>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</si>
  <si>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</si>
  <si>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</si>
  <si>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</si>
  <si>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</si>
  <si>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</si>
  <si>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</si>
  <si>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</si>
  <si>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</si>
  <si>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</si>
  <si>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</si>
  <si>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</si>
  <si>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</si>
  <si>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</si>
  <si>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</si>
  <si>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</si>
  <si>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</si>
  <si>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</si>
  <si>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</si>
  <si>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</si>
  <si>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</si>
  <si>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</si>
  <si>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</si>
  <si>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</si>
  <si>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</si>
  <si>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</si>
  <si>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</si>
  <si>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</si>
  <si>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</si>
  <si>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</si>
  <si>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</si>
  <si>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</si>
  <si>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</si>
  <si>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</si>
  <si>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</si>
  <si>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</si>
  <si>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</si>
  <si>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</si>
  <si>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</si>
  <si>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</si>
  <si>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</si>
  <si>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</si>
  <si>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</si>
  <si>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</si>
  <si>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</si>
  <si>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</si>
  <si>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</si>
  <si>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</si>
  <si>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</si>
  <si>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</si>
  <si>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</si>
  <si>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</si>
  <si>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</si>
  <si>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</si>
  <si>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</si>
  <si>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</si>
  <si>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</si>
  <si>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</si>
  <si>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</si>
  <si>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</si>
  <si>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</si>
  <si>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</si>
  <si>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</si>
  <si>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</si>
  <si>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</si>
  <si>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</si>
  <si>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</si>
  <si>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</si>
  <si>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</si>
  <si>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</si>
  <si>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</si>
  <si>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</si>
  <si>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</si>
  <si>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</si>
  <si>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</si>
  <si>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</si>
  <si>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</si>
  <si>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</si>
  <si>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</si>
  <si>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</si>
  <si>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</si>
  <si>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</si>
  <si>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</si>
  <si>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</si>
  <si>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</si>
  <si>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</si>
  <si>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</si>
  <si>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</si>
  <si>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</si>
  <si>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</si>
  <si>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</si>
  <si>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</si>
  <si>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</si>
  <si>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</si>
  <si>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</si>
  <si>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</si>
  <si>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</si>
  <si>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</si>
  <si>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</si>
  <si>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</si>
  <si>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</si>
  <si>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</si>
  <si>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</si>
  <si>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</si>
  <si>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</si>
  <si>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</si>
  <si>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</si>
  <si>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</si>
  <si>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</si>
  <si>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</si>
  <si>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</si>
  <si>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</si>
  <si>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</si>
  <si>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</si>
  <si>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</si>
  <si>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</si>
  <si>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</si>
  <si>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</si>
  <si>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</si>
  <si>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</si>
  <si>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</si>
  <si>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</si>
  <si>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</si>
  <si>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</si>
  <si>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</si>
  <si>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</si>
  <si>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</si>
  <si>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</si>
  <si>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</si>
  <si>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</si>
  <si>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</si>
  <si>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</si>
  <si>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</si>
  <si>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</si>
  <si>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</si>
  <si>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</si>
  <si>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</si>
  <si>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</si>
  <si>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</si>
  <si>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</si>
  <si>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</si>
  <si>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</si>
  <si>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</si>
  <si>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</si>
  <si>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</si>
  <si>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</si>
  <si>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</si>
  <si>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</si>
  <si>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</si>
  <si>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</si>
  <si>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</si>
  <si>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</si>
  <si>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</si>
  <si>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</si>
  <si>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</si>
  <si>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</si>
  <si>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</si>
  <si>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</si>
  <si>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</si>
  <si>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</si>
  <si>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</si>
  <si>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</si>
  <si>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</si>
  <si>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</si>
  <si>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</si>
  <si>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</si>
  <si>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</si>
  <si>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</si>
  <si>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</si>
  <si>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</si>
  <si>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</si>
  <si>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</si>
  <si>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</si>
  <si>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</si>
  <si>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</si>
  <si>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</si>
  <si>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</si>
  <si>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</si>
  <si>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</si>
  <si>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</si>
  <si>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</si>
  <si>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</si>
  <si>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</si>
  <si>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</si>
  <si>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</si>
  <si>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</si>
  <si>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</si>
  <si>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</si>
  <si>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</si>
  <si>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</si>
  <si>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</si>
  <si>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</si>
  <si>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</si>
  <si>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</si>
  <si>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</si>
  <si>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</si>
  <si>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</si>
  <si>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</si>
  <si>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</si>
  <si>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</si>
  <si>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</si>
  <si>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</si>
  <si>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</si>
  <si>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</si>
  <si>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</si>
  <si>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</si>
  <si>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</si>
  <si>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</si>
  <si>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</si>
  <si>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</si>
  <si>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</si>
  <si>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</si>
  <si>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</si>
  <si>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</si>
  <si>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</si>
  <si>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</si>
  <si>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</si>
  <si>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</si>
  <si>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</si>
  <si>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</si>
  <si>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</si>
  <si>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</si>
  <si>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</si>
  <si>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</si>
  <si>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</si>
  <si>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</si>
  <si>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</si>
  <si>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</si>
  <si>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</si>
  <si>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</si>
  <si>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</si>
  <si>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</si>
  <si>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</si>
  <si>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</si>
  <si>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</si>
  <si>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</si>
  <si>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</si>
  <si>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</si>
  <si>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</si>
  <si>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</si>
  <si>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</si>
  <si>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</si>
  <si>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</si>
  <si>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</si>
  <si>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</si>
  <si>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</si>
  <si>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</si>
  <si>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</si>
  <si>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</si>
  <si>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</si>
  <si>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</si>
  <si>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</si>
  <si>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</si>
  <si>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</si>
  <si>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</si>
  <si>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</si>
  <si>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</si>
  <si>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</si>
  <si>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</si>
  <si>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</si>
  <si>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</si>
  <si>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</si>
  <si>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</si>
  <si>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</si>
  <si>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</si>
  <si>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</si>
  <si>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</si>
  <si>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</si>
  <si>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</si>
  <si>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</si>
  <si>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</si>
  <si>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</si>
  <si>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</si>
  <si>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</si>
  <si>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</si>
  <si>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</si>
  <si>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</si>
  <si>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</si>
  <si>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</si>
  <si>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</si>
  <si>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</si>
  <si>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</si>
  <si>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</si>
  <si>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</si>
  <si>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</si>
  <si>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</si>
  <si>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</si>
  <si>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</si>
  <si>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</si>
  <si>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</si>
  <si>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</si>
  <si>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</si>
  <si>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</si>
  <si>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</si>
  <si>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</si>
  <si>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</si>
  <si>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</si>
  <si>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</si>
  <si>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</si>
  <si>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</si>
  <si>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</si>
  <si>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</si>
  <si>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</si>
  <si>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</si>
  <si>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</si>
  <si>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</si>
  <si>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</si>
  <si>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</si>
  <si>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</si>
  <si>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</si>
  <si>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</si>
  <si>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</si>
  <si>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</si>
  <si>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</si>
  <si>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</si>
  <si>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</si>
  <si>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</si>
  <si>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</si>
  <si>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</si>
  <si>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</si>
  <si>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</si>
  <si>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</si>
  <si>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</si>
  <si>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</si>
  <si>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</si>
  <si>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</si>
  <si>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</si>
  <si>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</si>
  <si>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</si>
  <si>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</si>
  <si>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</si>
  <si>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</si>
  <si>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</si>
  <si>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</si>
  <si>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</si>
  <si>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</si>
  <si>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</si>
  <si>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</si>
  <si>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</si>
  <si>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</si>
  <si>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</si>
  <si>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</si>
  <si>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</si>
  <si>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</si>
  <si>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</si>
  <si>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</si>
  <si>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</si>
  <si>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</si>
  <si>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</si>
  <si>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</si>
  <si>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</si>
  <si>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</si>
  <si>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</si>
  <si>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</si>
  <si>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</si>
  <si>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</si>
  <si>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</si>
  <si>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</si>
  <si>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</si>
  <si>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</si>
  <si>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</si>
  <si>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</si>
  <si>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</si>
  <si>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</si>
  <si>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</si>
  <si>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</si>
  <si>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</si>
  <si>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</si>
  <si>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</si>
  <si>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</si>
  <si>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</si>
  <si>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</si>
  <si>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</si>
  <si>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</si>
  <si>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</si>
  <si>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</si>
  <si>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</si>
  <si>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</si>
  <si>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</si>
  <si>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</si>
  <si>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</si>
  <si>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</si>
  <si>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</si>
  <si>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</si>
  <si>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</si>
  <si>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</si>
  <si>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</si>
  <si>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</si>
  <si>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</si>
  <si>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</si>
  <si>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</si>
  <si>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</si>
  <si>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</si>
  <si>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</si>
  <si>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</si>
  <si>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</si>
  <si>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</si>
  <si>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</si>
  <si>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</si>
  <si>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</si>
  <si>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</si>
  <si>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</si>
  <si>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</si>
  <si>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</si>
  <si>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</si>
  <si>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</si>
  <si>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</si>
  <si>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</si>
  <si>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</si>
  <si>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</si>
  <si>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</si>
  <si>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</si>
  <si>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</si>
  <si>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</si>
  <si>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</si>
  <si>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</si>
  <si>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</si>
  <si>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</si>
  <si>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</si>
  <si>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</si>
  <si>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</si>
  <si>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</si>
  <si>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</si>
  <si>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</si>
  <si>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</si>
  <si>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</si>
  <si>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</si>
  <si>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</si>
  <si>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</si>
  <si>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</si>
  <si>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</si>
  <si>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</si>
  <si>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</si>
  <si>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</si>
  <si>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</si>
  <si>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</si>
  <si>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</si>
  <si>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</si>
  <si>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</si>
  <si>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</si>
  <si>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</si>
  <si>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</si>
  <si>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</si>
  <si>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</si>
  <si>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</si>
  <si>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</si>
  <si>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</si>
  <si>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</si>
  <si>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</si>
  <si>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</si>
  <si>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</si>
  <si>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</si>
  <si>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</si>
  <si>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</si>
  <si>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</si>
  <si>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</si>
  <si>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</si>
  <si>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</si>
  <si>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</si>
  <si>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</si>
  <si>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</si>
  <si>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</si>
  <si>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</si>
  <si>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</si>
  <si>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</si>
  <si>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</si>
  <si>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</si>
  <si>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</si>
  <si>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</si>
  <si>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</si>
  <si>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</si>
  <si>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</si>
  <si>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</si>
  <si>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</si>
  <si>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</si>
  <si>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</si>
  <si>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</si>
  <si>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</si>
  <si>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</si>
  <si>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</si>
  <si>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</si>
  <si>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</si>
  <si>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</si>
  <si>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</si>
  <si>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</si>
  <si>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</si>
  <si>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</si>
  <si>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</si>
  <si>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</si>
  <si>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</si>
  <si>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</si>
  <si>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</si>
  <si>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</si>
  <si>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</si>
  <si>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</si>
  <si>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</si>
  <si>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</si>
  <si>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</si>
  <si>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</si>
  <si>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</si>
  <si>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</si>
  <si>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</si>
  <si>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</si>
  <si>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</si>
  <si>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</si>
  <si>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</si>
  <si>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</si>
  <si>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</si>
  <si>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</si>
  <si>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</si>
  <si>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</si>
  <si>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</si>
  <si>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</si>
  <si>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</si>
  <si>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</si>
  <si>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</si>
  <si>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</si>
  <si>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</si>
  <si>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</si>
  <si>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</si>
  <si>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</si>
  <si>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</si>
  <si>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</si>
  <si>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</si>
  <si>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</si>
  <si>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</si>
  <si>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</si>
  <si>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</si>
  <si>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</si>
  <si>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</si>
  <si>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</si>
  <si>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</si>
  <si>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</si>
  <si>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</si>
  <si>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</si>
  <si>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</si>
  <si>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</si>
  <si>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</si>
  <si>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</si>
  <si>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</si>
  <si>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</si>
  <si>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</si>
  <si>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</si>
  <si>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</si>
  <si>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</si>
  <si>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</si>
  <si>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</si>
  <si>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</si>
  <si>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</si>
  <si>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</si>
  <si>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</si>
  <si>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</si>
  <si>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</si>
  <si>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</si>
  <si>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</si>
  <si>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</si>
  <si>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</si>
  <si>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</si>
  <si>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</si>
  <si>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</si>
  <si>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</si>
  <si>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</si>
  <si>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</si>
  <si>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</si>
  <si>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</si>
  <si>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</si>
  <si>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</si>
  <si>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</si>
  <si>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</si>
  <si>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</si>
  <si>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</si>
  <si>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</si>
  <si>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</si>
  <si>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</si>
  <si>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</si>
  <si>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</si>
  <si>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</si>
  <si>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</si>
  <si>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</si>
  <si>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</si>
  <si>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</si>
  <si>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</si>
  <si>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</si>
  <si>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</si>
  <si>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</si>
  <si>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</si>
  <si>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</si>
  <si>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</si>
  <si>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</si>
  <si>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</si>
  <si>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</si>
  <si>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</si>
  <si>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</si>
  <si>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</si>
  <si>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</si>
  <si>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</si>
  <si>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</si>
  <si>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</si>
  <si>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</si>
  <si>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</si>
  <si>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</si>
  <si>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</si>
  <si>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</si>
  <si>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</si>
  <si>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</si>
  <si>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</si>
  <si>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</si>
  <si>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</si>
  <si>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</si>
  <si>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</si>
  <si>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</si>
  <si>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</si>
  <si>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</si>
  <si>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</si>
  <si>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</si>
  <si>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</si>
  <si>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</si>
  <si>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</si>
  <si>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</si>
  <si>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</si>
  <si>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</si>
  <si>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</si>
  <si>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</si>
  <si>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</si>
  <si>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</si>
  <si>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</si>
  <si>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</si>
  <si>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</si>
  <si>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</si>
  <si>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</si>
  <si>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</si>
  <si>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</si>
  <si>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</si>
  <si>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</si>
  <si>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</si>
  <si>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</si>
  <si>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</si>
  <si>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</si>
  <si>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</si>
  <si>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</si>
  <si>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</si>
  <si>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</si>
  <si>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</si>
  <si>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</si>
  <si>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</si>
  <si>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</si>
  <si>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</si>
  <si>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</si>
  <si>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</si>
  <si>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</si>
  <si>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</si>
  <si>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</si>
  <si>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</si>
  <si>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</si>
  <si>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</si>
  <si>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</si>
  <si>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</si>
  <si>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</si>
  <si>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</si>
  <si>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</si>
  <si>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</si>
  <si>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</si>
  <si>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</si>
  <si>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</si>
  <si>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</si>
  <si>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</si>
  <si>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</si>
  <si>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</si>
  <si>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</si>
  <si>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</si>
  <si>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</si>
  <si>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</si>
  <si>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</si>
  <si>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</si>
  <si>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</si>
  <si>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</si>
  <si>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</si>
  <si>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</si>
  <si>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</si>
  <si>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</si>
  <si>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</si>
  <si>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</si>
  <si>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</si>
  <si>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</si>
  <si>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</si>
  <si>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</si>
  <si>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</si>
  <si>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</si>
  <si>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</si>
  <si>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</si>
  <si>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</si>
  <si>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</si>
  <si>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</si>
  <si>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</si>
  <si>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</si>
  <si>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</si>
  <si>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</si>
  <si>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</si>
  <si>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</si>
  <si>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</si>
  <si>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</si>
  <si>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</si>
  <si>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</si>
  <si>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</si>
  <si>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</si>
  <si>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</si>
  <si>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</si>
  <si>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</si>
  <si>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</si>
  <si>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</si>
  <si>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</si>
  <si>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</si>
  <si>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</si>
  <si>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</si>
  <si>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</si>
  <si>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</si>
  <si>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</si>
  <si>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</si>
  <si>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</si>
  <si>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</si>
  <si>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</si>
  <si>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</si>
  <si>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</si>
  <si>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</si>
  <si>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</si>
  <si>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</si>
  <si>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</si>
  <si>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</si>
  <si>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</si>
  <si>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</si>
  <si>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</si>
  <si>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</si>
  <si>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</si>
  <si>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</si>
  <si>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</si>
  <si>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</si>
  <si>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</si>
  <si>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</si>
  <si>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</si>
  <si>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</si>
  <si>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</si>
  <si>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</si>
  <si>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</si>
  <si>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</si>
  <si>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</si>
  <si>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</si>
  <si>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</si>
  <si>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</si>
  <si>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</si>
  <si>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</si>
  <si>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</si>
  <si>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</si>
  <si>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</si>
  <si>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</si>
  <si>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</si>
  <si>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</si>
  <si>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</si>
  <si>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</si>
  <si>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</si>
  <si>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</si>
  <si>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</si>
  <si>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</si>
  <si>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</si>
  <si>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</si>
  <si>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</si>
  <si>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</si>
  <si>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</si>
  <si>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</si>
  <si>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</si>
  <si>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</si>
  <si>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</si>
  <si>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</si>
  <si>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</si>
  <si>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</si>
  <si>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</si>
  <si>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</si>
  <si>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</si>
  <si>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</si>
  <si>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</si>
  <si>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</si>
  <si>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</si>
  <si>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</si>
  <si>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</si>
  <si>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</si>
  <si>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</si>
  <si>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</si>
  <si>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</si>
  <si>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</si>
  <si>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</si>
  <si>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</si>
  <si>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</si>
  <si>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</si>
  <si>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</si>
  <si>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</si>
  <si>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</si>
  <si>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</si>
  <si>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</si>
  <si>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</si>
  <si>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</si>
  <si>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</si>
  <si>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</si>
  <si>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</si>
  <si>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</si>
  <si>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</si>
  <si>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</si>
  <si>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</si>
  <si>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</si>
  <si>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</si>
  <si>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</si>
  <si>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</si>
  <si>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</si>
  <si>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</si>
  <si>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</si>
  <si>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</si>
  <si>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</si>
  <si>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</si>
  <si>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</si>
  <si>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</si>
  <si>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</si>
  <si>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</si>
  <si>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</si>
  <si>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</si>
  <si>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</si>
  <si>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</si>
  <si>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</si>
  <si>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</si>
  <si>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</si>
  <si>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</si>
  <si>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</si>
  <si>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</si>
  <si>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</si>
  <si>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</si>
  <si>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</si>
  <si>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</si>
  <si>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</si>
  <si>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</si>
  <si>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</si>
  <si>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</si>
  <si>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</si>
  <si>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</si>
  <si>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</si>
  <si>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</si>
  <si>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</si>
  <si>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</si>
  <si>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</si>
  <si>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</si>
  <si>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</si>
  <si>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</si>
  <si>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</si>
  <si>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</si>
  <si>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</si>
  <si>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</si>
  <si>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</si>
  <si>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</si>
  <si>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</si>
  <si>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</si>
  <si>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</si>
  <si>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</si>
  <si>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</si>
  <si>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</si>
  <si>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</si>
  <si>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</si>
  <si>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</si>
  <si>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</si>
  <si>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</si>
  <si>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</si>
  <si>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</si>
  <si>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</si>
  <si>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</si>
  <si>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</si>
  <si>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</si>
  <si>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</si>
  <si>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</si>
  <si>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</si>
  <si>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</si>
  <si>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</si>
  <si>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</si>
  <si>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</si>
  <si>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</si>
  <si>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</si>
  <si>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</si>
  <si>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</si>
  <si>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</si>
  <si>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</si>
  <si>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</si>
  <si>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</si>
  <si>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</si>
  <si>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</si>
  <si>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</si>
  <si>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</si>
  <si>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</si>
  <si>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</si>
  <si>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</si>
  <si>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</si>
  <si>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</si>
  <si>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</si>
  <si>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</si>
  <si>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</si>
  <si>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</si>
  <si>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</si>
  <si>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</si>
  <si>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</si>
  <si>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</si>
  <si>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</si>
  <si>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</si>
  <si>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</si>
  <si>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</si>
  <si>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</si>
  <si>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</si>
  <si>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</si>
  <si>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</si>
  <si>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</si>
  <si>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</si>
  <si>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</si>
  <si>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</si>
  <si>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</si>
  <si>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</si>
  <si>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</si>
  <si>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</si>
  <si>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</si>
  <si>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</si>
  <si>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</si>
  <si>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</si>
  <si>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</si>
  <si>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</si>
  <si>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</si>
  <si>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</si>
  <si>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</si>
  <si>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</si>
  <si>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</si>
  <si>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</si>
  <si>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</si>
  <si>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</si>
  <si>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</si>
  <si>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</si>
  <si>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</si>
  <si>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</si>
  <si>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</si>
  <si>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</si>
  <si>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</si>
  <si>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</si>
  <si>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</si>
  <si>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</si>
  <si>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</si>
  <si>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</si>
  <si>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</si>
  <si>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</si>
  <si>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</si>
  <si>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</si>
  <si>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</si>
  <si>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</si>
  <si>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</si>
  <si>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</si>
  <si>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</si>
  <si>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</si>
  <si>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</si>
  <si>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</si>
  <si>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</si>
  <si>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</si>
  <si>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</si>
  <si>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</si>
  <si>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</si>
  <si>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</si>
  <si>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</si>
  <si>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</si>
  <si>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</si>
  <si>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</si>
  <si>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</si>
  <si>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</si>
  <si>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</si>
  <si>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</si>
  <si>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</si>
  <si>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</si>
  <si>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</si>
  <si>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</si>
  <si>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</si>
  <si>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</si>
  <si>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</si>
  <si>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</si>
  <si>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</si>
  <si>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</si>
  <si>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</si>
  <si>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</si>
  <si>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</si>
  <si>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</si>
  <si>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</si>
  <si>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</si>
  <si>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</si>
  <si>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</si>
  <si>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</si>
  <si>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</si>
  <si>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</si>
  <si>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</si>
  <si>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</si>
  <si>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</si>
  <si>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</si>
  <si>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</si>
  <si>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</si>
  <si>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</si>
  <si>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</si>
  <si>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</si>
  <si>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</si>
  <si>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</si>
  <si>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</si>
  <si>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</si>
  <si>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</si>
  <si>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</si>
  <si>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</si>
  <si>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</si>
  <si>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</si>
  <si>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</si>
  <si>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</si>
  <si>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</si>
  <si>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</si>
  <si>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</si>
  <si>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</si>
  <si>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</si>
  <si>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</si>
  <si>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</si>
  <si>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</si>
  <si>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</si>
  <si>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</si>
  <si>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</si>
  <si>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</si>
  <si>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</si>
  <si>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</si>
  <si>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</si>
  <si>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</si>
  <si>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</si>
  <si>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</si>
  <si>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</si>
  <si>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</si>
  <si>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</si>
  <si>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</si>
  <si>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</si>
  <si>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</si>
  <si>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</si>
  <si>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</si>
  <si>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</si>
  <si>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</si>
  <si>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</si>
  <si>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</si>
  <si>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</si>
  <si>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</si>
  <si>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</si>
  <si>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</si>
  <si>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</si>
  <si>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</si>
  <si>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</si>
  <si>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</si>
  <si>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</si>
  <si>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</si>
  <si>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</si>
  <si>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</si>
  <si>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</si>
  <si>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</si>
  <si>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</si>
  <si>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</si>
  <si>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</si>
  <si>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</si>
  <si>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</si>
  <si>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</si>
  <si>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</si>
  <si>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</si>
  <si>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</si>
  <si>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</si>
  <si>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</si>
  <si>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</si>
  <si>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</si>
  <si>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</si>
  <si>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</si>
  <si>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</si>
  <si>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</si>
  <si>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</si>
  <si>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</si>
  <si>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</si>
  <si>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</si>
  <si>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</si>
  <si>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</si>
  <si>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</si>
  <si>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</si>
  <si>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</si>
  <si>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</si>
  <si>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</si>
  <si>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</si>
  <si>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</si>
  <si>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</si>
  <si>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</si>
  <si>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</si>
  <si>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</si>
  <si>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</si>
  <si>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</si>
  <si>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</si>
  <si>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</si>
  <si>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</si>
  <si>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</si>
  <si>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</si>
  <si>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</si>
  <si>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</si>
  <si>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</si>
  <si>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</si>
  <si>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</si>
  <si>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</si>
  <si>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</si>
  <si>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</si>
  <si>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</si>
  <si>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</si>
  <si>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</si>
  <si>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</si>
  <si>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</si>
  <si>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</si>
  <si>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</si>
  <si>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</si>
  <si>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</si>
  <si>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</si>
  <si>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</si>
  <si>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</si>
  <si>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</si>
  <si>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</si>
  <si>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</si>
  <si>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</si>
  <si>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</si>
  <si>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</si>
  <si>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</si>
  <si>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</si>
  <si>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</si>
  <si>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</si>
  <si>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</si>
  <si>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</si>
  <si>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</si>
  <si>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</si>
  <si>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</si>
  <si>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</si>
  <si>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</si>
  <si>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</si>
  <si>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</si>
  <si>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</si>
  <si>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</si>
  <si>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</si>
  <si>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</si>
  <si>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</si>
  <si>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</si>
  <si>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</si>
  <si>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</si>
  <si>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</si>
  <si>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</si>
  <si>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</si>
  <si>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</si>
  <si>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</si>
  <si>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</si>
  <si>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</si>
  <si>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</si>
  <si>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</si>
  <si>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</si>
  <si>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</si>
  <si>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</si>
  <si>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</si>
  <si>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</si>
  <si>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</si>
  <si>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</si>
  <si>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</si>
  <si>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</si>
  <si>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</si>
  <si>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</si>
  <si>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</si>
  <si>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</si>
  <si>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</si>
  <si>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</si>
  <si>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</si>
  <si>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</si>
  <si>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</si>
  <si>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</si>
  <si>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</si>
  <si>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</si>
  <si>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</si>
  <si>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</si>
  <si>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</si>
  <si>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</si>
  <si>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</si>
  <si>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</si>
  <si>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</si>
  <si>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</si>
  <si>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</si>
  <si>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</si>
  <si>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</si>
  <si>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</si>
  <si>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</si>
  <si>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</si>
  <si>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</si>
  <si>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</si>
  <si>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</si>
  <si>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</si>
  <si>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</si>
  <si>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</si>
  <si>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</si>
  <si>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</si>
  <si>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</si>
  <si>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</si>
  <si>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</si>
  <si>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</si>
  <si>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</si>
  <si>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</si>
  <si>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</si>
  <si>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</si>
  <si>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</si>
  <si>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</si>
  <si>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</si>
  <si>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</si>
  <si>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</si>
  <si>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</si>
  <si>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</si>
  <si>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</si>
  <si>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</si>
  <si>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</si>
  <si>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</si>
  <si>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</si>
  <si>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</si>
  <si>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</si>
  <si>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</si>
  <si>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</si>
  <si>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</si>
  <si>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</si>
  <si>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</si>
  <si>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</si>
  <si>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</si>
  <si>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</si>
  <si>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</si>
  <si>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</si>
  <si>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</si>
  <si>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</si>
  <si>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</si>
  <si>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</si>
  <si>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</si>
  <si>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</si>
  <si>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</si>
  <si>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</si>
  <si>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</si>
  <si>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</si>
  <si>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</si>
  <si>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</si>
  <si>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</si>
  <si>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</si>
  <si>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</si>
  <si>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</si>
  <si>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</si>
  <si>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</si>
  <si>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</si>
  <si>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</si>
  <si>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</si>
  <si>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</si>
  <si>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</si>
  <si>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</si>
  <si>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</si>
  <si>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</si>
  <si>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</si>
  <si>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</si>
  <si>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</si>
  <si>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</si>
  <si>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</si>
  <si>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</si>
  <si>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</si>
  <si>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</si>
  <si>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</si>
  <si>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</si>
  <si>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</si>
  <si>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</si>
  <si>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</si>
  <si>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</si>
  <si>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</si>
  <si>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</si>
  <si>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</si>
  <si>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</si>
  <si>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</si>
  <si>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</si>
  <si>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</si>
  <si>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</si>
  <si>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</si>
  <si>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</si>
  <si>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</si>
  <si>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</si>
  <si>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</si>
  <si>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</si>
  <si>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</si>
  <si>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</si>
  <si>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</si>
  <si>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</si>
  <si>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</si>
  <si>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</si>
  <si>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</si>
  <si>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</si>
  <si>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</si>
  <si>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</si>
  <si>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</si>
  <si>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</si>
  <si>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</si>
  <si>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</si>
  <si>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</si>
  <si>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</si>
  <si>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</si>
  <si>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</si>
  <si>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</si>
  <si>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</si>
  <si>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</si>
  <si>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</si>
  <si>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</si>
  <si>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</si>
  <si>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</si>
  <si>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</si>
  <si>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</si>
  <si>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</si>
  <si>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</si>
  <si>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</si>
  <si>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</si>
  <si>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</si>
  <si>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</si>
  <si>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</si>
  <si>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</si>
  <si>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</si>
  <si>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</si>
  <si>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</si>
  <si>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</si>
  <si>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</si>
  <si>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</si>
  <si>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</si>
  <si>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</si>
  <si>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</si>
  <si>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</si>
  <si>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</si>
  <si>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</si>
  <si>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</si>
  <si>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</si>
  <si>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</si>
  <si>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</si>
  <si>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</si>
  <si>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</si>
  <si>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</si>
  <si>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</si>
  <si>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</si>
  <si>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</si>
  <si>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</si>
  <si>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</si>
  <si>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</si>
  <si>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</si>
  <si>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</si>
  <si>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</si>
  <si>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</si>
  <si>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</si>
  <si>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</si>
  <si>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</si>
  <si>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</si>
  <si>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</si>
  <si>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</si>
  <si>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</si>
  <si>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</si>
  <si>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</si>
  <si>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</si>
  <si>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</si>
  <si>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</si>
  <si>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</si>
  <si>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</si>
  <si>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</si>
  <si>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</si>
  <si>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</si>
  <si>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</si>
  <si>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</si>
  <si>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</si>
  <si>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</si>
  <si>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</si>
  <si>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</si>
  <si>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</si>
  <si>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</si>
  <si>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</si>
  <si>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</si>
  <si>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</si>
  <si>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</si>
  <si>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</si>
  <si>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</si>
  <si>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</si>
  <si>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</si>
  <si>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</si>
  <si>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</si>
  <si>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</si>
  <si>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</si>
  <si>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</si>
  <si>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</si>
  <si>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</si>
  <si>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</si>
  <si>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</si>
  <si>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</si>
  <si>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</si>
  <si>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</si>
  <si>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</si>
  <si>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</si>
  <si>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</si>
  <si>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</si>
  <si>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</si>
  <si>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</si>
  <si>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</si>
  <si>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</si>
  <si>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</si>
  <si>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</si>
  <si>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</si>
  <si>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</si>
  <si>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</si>
  <si>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</si>
  <si>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</si>
  <si>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</si>
  <si>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</si>
  <si>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</si>
  <si>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</si>
  <si>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</si>
  <si>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</si>
  <si>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</si>
  <si>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</si>
  <si>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</si>
  <si>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</si>
  <si>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</si>
  <si>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</si>
  <si>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</si>
  <si>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</si>
  <si>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</si>
  <si>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</si>
  <si>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</si>
  <si>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</si>
  <si>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</si>
  <si>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</si>
  <si>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</si>
  <si>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</si>
  <si>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</si>
  <si>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</si>
  <si>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</si>
  <si>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</si>
  <si>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</si>
  <si>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</si>
  <si>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</si>
  <si>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</si>
  <si>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</si>
  <si>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</si>
  <si>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</si>
  <si>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</si>
  <si>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</si>
  <si>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</si>
  <si>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</si>
  <si>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</si>
  <si>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</si>
  <si>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</si>
  <si>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</si>
  <si>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</si>
  <si>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</si>
  <si>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</si>
  <si>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</si>
  <si>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</si>
  <si>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</si>
  <si>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</si>
  <si>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</si>
  <si>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</si>
  <si>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</si>
  <si>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</si>
  <si>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</si>
  <si>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</si>
  <si>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</si>
  <si>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</si>
  <si>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</si>
  <si>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</si>
  <si>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</si>
  <si>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</si>
  <si>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</si>
  <si>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</si>
  <si>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</si>
  <si>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</si>
  <si>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</si>
  <si>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</si>
  <si>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</si>
  <si>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</si>
  <si>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</si>
  <si>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</si>
  <si>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</si>
  <si>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</si>
  <si>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</si>
  <si>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</si>
  <si>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</si>
  <si>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</si>
  <si>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</si>
  <si>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</si>
  <si>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</si>
  <si>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</si>
  <si>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</si>
  <si>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</si>
  <si>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</si>
  <si>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</si>
  <si>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</si>
  <si>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</si>
  <si>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</si>
  <si>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</si>
  <si>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</si>
  <si>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</si>
  <si>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</si>
  <si>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</si>
  <si>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</si>
  <si>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</si>
  <si>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</si>
  <si>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</si>
  <si>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</si>
  <si>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</si>
  <si>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</si>
  <si>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</si>
  <si>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</si>
  <si>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</si>
  <si>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</si>
  <si>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</si>
  <si>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</si>
  <si>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</si>
  <si>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</si>
  <si>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</si>
  <si>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</si>
  <si>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</si>
  <si>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</si>
  <si>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</si>
  <si>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</si>
  <si>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</si>
  <si>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</si>
  <si>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</si>
  <si>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</si>
  <si>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</si>
  <si>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</si>
  <si>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</si>
  <si>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</si>
  <si>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</si>
  <si>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</si>
  <si>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</si>
  <si>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</si>
  <si>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</si>
  <si>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</si>
  <si>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</si>
  <si>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</si>
  <si>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</si>
  <si>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</si>
  <si>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</si>
  <si>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</si>
  <si>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</si>
  <si>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</si>
  <si>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</si>
  <si>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</si>
  <si>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</si>
  <si>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</si>
  <si>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</si>
  <si>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</si>
  <si>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</si>
  <si>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</si>
  <si>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</si>
  <si>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</si>
  <si>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</si>
  <si>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</si>
  <si>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</si>
  <si>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</si>
  <si>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</si>
  <si>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</si>
  <si>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</si>
  <si>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</si>
  <si>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</si>
  <si>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</si>
  <si>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</si>
  <si>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</si>
  <si>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</si>
  <si>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</si>
  <si>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</si>
  <si>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</si>
  <si>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</si>
  <si>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</si>
  <si>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</si>
  <si>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</si>
  <si>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</si>
  <si>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</si>
  <si>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</si>
  <si>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</si>
  <si>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</si>
  <si>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</si>
  <si>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</si>
  <si>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</si>
  <si>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</si>
  <si>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</si>
  <si>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</si>
  <si>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</si>
  <si>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</si>
  <si>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</si>
  <si>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</si>
  <si>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</si>
  <si>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</si>
  <si>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</si>
  <si>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</si>
  <si>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</si>
  <si>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</si>
  <si>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</si>
  <si>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</si>
  <si>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</si>
  <si>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</si>
  <si>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</si>
  <si>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</si>
  <si>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</si>
  <si>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</si>
  <si>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</si>
  <si>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</si>
  <si>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</si>
  <si>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</si>
  <si>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</si>
  <si>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</si>
  <si>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</si>
  <si>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</si>
  <si>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</si>
  <si>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</si>
  <si>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</si>
  <si>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</si>
  <si>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</si>
  <si>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</si>
  <si>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</si>
  <si>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</si>
  <si>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</si>
  <si>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</si>
  <si>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</si>
  <si>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</si>
  <si>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</si>
  <si>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</si>
  <si>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</si>
  <si>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</si>
  <si>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</si>
  <si>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</si>
  <si>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</si>
  <si>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</si>
  <si>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</si>
  <si>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</si>
  <si>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</si>
  <si>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</si>
  <si>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</si>
  <si>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</si>
  <si>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</si>
  <si>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</si>
  <si>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</si>
  <si>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</si>
  <si>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</si>
  <si>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</si>
  <si>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</si>
  <si>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</si>
  <si>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</si>
  <si>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</si>
  <si>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</si>
  <si>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</si>
  <si>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</si>
  <si>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</si>
  <si>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</si>
  <si>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</si>
  <si>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</si>
  <si>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</si>
  <si>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</si>
  <si>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</si>
  <si>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</si>
  <si>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</si>
  <si>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</si>
  <si>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</si>
  <si>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</si>
  <si>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</si>
  <si>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</si>
  <si>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</si>
  <si>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</si>
  <si>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</si>
  <si>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</si>
  <si>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</si>
  <si>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</si>
  <si>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</si>
  <si>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</si>
  <si>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</si>
  <si>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</si>
  <si>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</si>
  <si>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</si>
  <si>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</si>
  <si>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</si>
  <si>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</si>
  <si>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</si>
  <si>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</si>
  <si>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</si>
  <si>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</si>
  <si>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</si>
  <si>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</si>
  <si>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</si>
  <si>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</si>
  <si>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</si>
  <si>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</si>
  <si>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</si>
  <si>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</si>
  <si>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</si>
  <si>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</si>
  <si>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</si>
  <si>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</si>
  <si>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</si>
  <si>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</si>
  <si>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</si>
  <si>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</si>
  <si>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</si>
  <si>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</si>
  <si>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</si>
  <si>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</si>
  <si>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</si>
  <si>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</si>
  <si>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</si>
  <si>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</si>
  <si>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</si>
  <si>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</si>
  <si>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</si>
  <si>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</si>
  <si>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</si>
  <si>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</si>
  <si>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</si>
  <si>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</si>
  <si>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</si>
  <si>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</si>
  <si>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</si>
  <si>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</si>
  <si>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</si>
  <si>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</si>
  <si>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</si>
  <si>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</si>
  <si>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</si>
  <si>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</si>
  <si>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</si>
  <si>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</si>
  <si>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</si>
  <si>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</si>
  <si>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</si>
  <si>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</si>
  <si>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</si>
  <si>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</si>
  <si>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</si>
  <si>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</si>
  <si>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</si>
  <si>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</si>
  <si>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</si>
  <si>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</si>
  <si>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</si>
  <si>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</si>
  <si>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</si>
  <si>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</si>
  <si>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</si>
  <si>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</si>
  <si>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</si>
  <si>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</si>
  <si>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</si>
  <si>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</si>
  <si>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</si>
  <si>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</si>
  <si>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</si>
  <si>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</si>
  <si>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</si>
  <si>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</si>
  <si>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</si>
  <si>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</si>
  <si>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</si>
  <si>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</si>
  <si>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</si>
  <si>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</si>
  <si>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</si>
  <si>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</si>
  <si>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</si>
  <si>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</si>
  <si>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</si>
  <si>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</si>
  <si>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</si>
  <si>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</si>
  <si>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</si>
  <si>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</si>
  <si>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</si>
  <si>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</si>
  <si>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</si>
  <si>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</si>
  <si>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</si>
  <si>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</si>
  <si>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</si>
  <si>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</si>
  <si>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</si>
  <si>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</si>
  <si>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</si>
  <si>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</si>
  <si>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</si>
  <si>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</si>
  <si>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</si>
  <si>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</si>
  <si>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</si>
  <si>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</si>
  <si>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</si>
  <si>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</si>
  <si>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</si>
  <si>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</si>
  <si>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</si>
  <si>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</si>
  <si>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</si>
  <si>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</si>
  <si>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</si>
  <si>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</si>
  <si>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</si>
  <si>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</si>
  <si>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</si>
  <si>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</si>
  <si>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</si>
  <si>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</si>
  <si>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</si>
  <si>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</si>
  <si>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</si>
  <si>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</si>
  <si>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</si>
  <si>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</si>
  <si>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</si>
  <si>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</si>
  <si>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</si>
  <si>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</si>
  <si>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</si>
  <si>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</si>
  <si>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</si>
  <si>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</si>
  <si>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</si>
  <si>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</si>
  <si>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</si>
  <si>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</si>
  <si>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</si>
  <si>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</si>
  <si>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</si>
  <si>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</si>
  <si>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</si>
  <si>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</si>
  <si>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</si>
  <si>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</si>
  <si>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</si>
  <si>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</si>
  <si>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</si>
  <si>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</si>
  <si>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</si>
  <si>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</si>
  <si>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</si>
  <si>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</si>
  <si>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</si>
  <si>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</si>
  <si>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</si>
  <si>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</si>
  <si>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</si>
  <si>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</si>
  <si>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</si>
  <si>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</si>
  <si>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</si>
  <si>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</si>
  <si>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</si>
  <si>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</si>
  <si>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</si>
  <si>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</si>
  <si>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</si>
  <si>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</si>
  <si>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</si>
  <si>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</si>
  <si>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</si>
  <si>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</si>
  <si>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</si>
  <si>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</si>
  <si>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</si>
  <si>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</si>
  <si>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</si>
  <si>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</si>
  <si>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</si>
  <si>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</si>
  <si>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</si>
  <si>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</si>
  <si>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</si>
  <si>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</si>
  <si>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</si>
  <si>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</si>
  <si>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</si>
  <si>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</si>
  <si>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</si>
  <si>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</si>
  <si>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</si>
  <si>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</si>
  <si>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</si>
  <si>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</si>
  <si>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</si>
  <si>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</si>
  <si>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</si>
  <si>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</si>
  <si>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</si>
  <si>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</si>
  <si>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</si>
  <si>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</si>
  <si>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</si>
  <si>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</si>
  <si>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</si>
  <si>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</si>
  <si>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</si>
  <si>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</si>
  <si>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</si>
  <si>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</si>
  <si>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</si>
  <si>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</si>
  <si>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</si>
  <si>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</si>
  <si>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</si>
  <si>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</si>
  <si>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</si>
  <si>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</si>
  <si>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</si>
  <si>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</si>
  <si>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</si>
  <si>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</si>
  <si>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</si>
  <si>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</si>
  <si>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</si>
  <si>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</si>
  <si>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</si>
  <si>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</si>
  <si>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</si>
  <si>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</si>
  <si>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</si>
  <si>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</si>
  <si>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</si>
  <si>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</si>
  <si>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</si>
  <si>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</si>
  <si>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</si>
  <si>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</si>
  <si>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</si>
  <si>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</si>
  <si>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</si>
  <si>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</si>
  <si>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</si>
  <si>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</si>
  <si>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</si>
  <si>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</si>
  <si>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</si>
  <si>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</si>
  <si>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</si>
  <si>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</si>
  <si>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</si>
  <si>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</si>
  <si>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</si>
  <si>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</si>
  <si>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</si>
  <si>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</si>
  <si>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</si>
  <si>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</si>
  <si>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</si>
  <si>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</si>
  <si>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</si>
  <si>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</si>
  <si>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</si>
  <si>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</si>
  <si>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</si>
  <si>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</si>
  <si>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</si>
  <si>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</si>
  <si>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</si>
  <si>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</si>
  <si>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</si>
  <si>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</si>
  <si>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</si>
  <si>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</si>
  <si>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</si>
  <si>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</si>
  <si>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</si>
  <si>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</si>
  <si>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</si>
  <si>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</si>
  <si>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</si>
  <si>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</si>
  <si>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</si>
  <si>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</si>
  <si>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</si>
  <si>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</si>
  <si>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</si>
  <si>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</si>
  <si>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</si>
  <si>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</si>
  <si>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</si>
  <si>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</si>
  <si>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</si>
  <si>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</si>
  <si>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</si>
  <si>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</si>
  <si>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</si>
  <si>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</si>
  <si>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</si>
  <si>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</si>
  <si>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</si>
  <si>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</si>
  <si>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</si>
  <si>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</si>
  <si>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</si>
  <si>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</si>
  <si>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</si>
  <si>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</si>
  <si>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</si>
  <si>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</si>
  <si>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</si>
  <si>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</si>
  <si>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</si>
  <si>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</si>
  <si>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</si>
  <si>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</si>
  <si>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</si>
  <si>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</si>
  <si>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</si>
  <si>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</si>
  <si>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</si>
  <si>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</si>
  <si>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</si>
  <si>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</si>
  <si>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</si>
  <si>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</si>
  <si>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</si>
  <si>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</si>
  <si>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</si>
  <si>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</si>
  <si>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</si>
  <si>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</si>
  <si>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</si>
  <si>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</si>
  <si>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</si>
  <si>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</si>
  <si>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</si>
  <si>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</si>
  <si>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</si>
  <si>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</si>
  <si>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</si>
  <si>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</si>
  <si>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</si>
  <si>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</si>
  <si>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</si>
  <si>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</si>
  <si>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</si>
  <si>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</si>
  <si>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</si>
  <si>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</si>
  <si>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</si>
  <si>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</si>
  <si>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</si>
  <si>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</si>
  <si>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</si>
  <si>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</si>
  <si>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</si>
  <si>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</si>
  <si>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</si>
  <si>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</si>
  <si>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</si>
  <si>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</si>
  <si>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</si>
  <si>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</si>
  <si>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</si>
  <si>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</si>
  <si>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</si>
  <si>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</si>
  <si>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</si>
  <si>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</si>
  <si>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</si>
  <si>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</si>
  <si>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</si>
  <si>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</si>
  <si>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</si>
  <si>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</si>
  <si>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</si>
  <si>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</si>
  <si>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</si>
  <si>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</si>
  <si>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</si>
  <si>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</si>
  <si>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</si>
  <si>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</si>
  <si>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</si>
  <si>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</si>
  <si>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</si>
  <si>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</si>
  <si>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</si>
  <si>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</si>
  <si>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</si>
  <si>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</si>
  <si>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</si>
  <si>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</si>
  <si>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</si>
  <si>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</si>
  <si>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</si>
  <si>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</si>
  <si>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</si>
  <si>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</si>
  <si>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</si>
  <si>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</si>
  <si>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</si>
  <si>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</si>
  <si>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</si>
  <si>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</si>
  <si>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</si>
  <si>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</si>
  <si>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</si>
  <si>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</si>
  <si>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</si>
  <si>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</si>
  <si>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</si>
  <si>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</si>
  <si>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</si>
  <si>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</si>
  <si>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</si>
  <si>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</si>
  <si>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</si>
  <si>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</si>
  <si>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</si>
  <si>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</si>
  <si>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</si>
  <si>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</si>
  <si>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</si>
  <si>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</si>
  <si>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</si>
  <si>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</si>
  <si>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</si>
  <si>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</si>
  <si>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</si>
  <si>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</si>
  <si>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</si>
  <si>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</si>
  <si>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</si>
  <si>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</si>
  <si>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</si>
  <si>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</si>
  <si>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</si>
  <si>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</si>
  <si>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</si>
  <si>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</si>
  <si>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</si>
  <si>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</si>
  <si>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</si>
  <si>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</si>
  <si>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</si>
  <si>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</si>
  <si>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</si>
  <si>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</si>
  <si>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</si>
  <si>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</si>
  <si>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</si>
  <si>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</si>
  <si>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</si>
  <si>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</si>
  <si>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</si>
  <si>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</si>
  <si>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</si>
  <si>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</si>
  <si>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</si>
  <si>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</si>
  <si>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</si>
  <si>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</si>
  <si>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</si>
  <si>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</si>
  <si>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</si>
  <si>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</si>
  <si>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</si>
  <si>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</si>
  <si>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</si>
  <si>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</si>
  <si>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</si>
  <si>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</si>
  <si>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</si>
  <si>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</si>
  <si>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</si>
  <si>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</si>
  <si>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</si>
  <si>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</si>
  <si>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</si>
  <si>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</si>
  <si>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</si>
  <si>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</si>
  <si>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</si>
  <si>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</si>
  <si>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</si>
  <si>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</si>
  <si>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</si>
  <si>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</si>
  <si>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</si>
  <si>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</si>
  <si>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</si>
  <si>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</si>
  <si>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</si>
  <si>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</si>
  <si>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</si>
  <si>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</si>
  <si>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</si>
  <si>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</si>
  <si>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</si>
  <si>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</si>
  <si>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</si>
  <si>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</si>
  <si>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</si>
  <si>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</si>
  <si>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</si>
  <si>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</si>
  <si>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</si>
  <si>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</si>
  <si>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</si>
  <si>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</si>
  <si>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</si>
  <si>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</si>
  <si>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</si>
  <si>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</si>
  <si>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</si>
  <si>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</si>
  <si>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</si>
  <si>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</si>
  <si>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</si>
  <si>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</si>
  <si>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</si>
  <si>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</si>
  <si>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</si>
  <si>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</si>
  <si>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</si>
  <si>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</si>
  <si>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</si>
  <si>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</si>
  <si>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</si>
  <si>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</si>
  <si>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</si>
  <si>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</si>
  <si>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</si>
  <si>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</si>
  <si>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</si>
  <si>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</si>
  <si>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</si>
  <si>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</si>
  <si>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</si>
  <si>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</si>
  <si>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</si>
  <si>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</si>
  <si>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</si>
  <si>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</si>
  <si>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</si>
  <si>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</si>
  <si>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</si>
  <si>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</si>
  <si>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</si>
  <si>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</si>
  <si>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</si>
  <si>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</si>
  <si>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</si>
  <si>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</si>
  <si>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</si>
  <si>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</si>
  <si>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</si>
  <si>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</si>
  <si>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</si>
  <si>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</si>
  <si>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</si>
  <si>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</si>
  <si>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</si>
  <si>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</si>
  <si>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</si>
  <si>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</si>
  <si>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</si>
  <si>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</si>
  <si>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</si>
  <si>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</si>
  <si>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</si>
  <si>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</si>
  <si>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</si>
  <si>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</si>
  <si>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</si>
  <si>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</si>
  <si>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</si>
  <si>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</si>
  <si>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</si>
  <si>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</si>
  <si>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</si>
  <si>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</si>
  <si>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</si>
  <si>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</si>
  <si>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</si>
  <si>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</si>
  <si>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</si>
  <si>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</si>
  <si>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</si>
  <si>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</si>
  <si>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</si>
  <si>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</si>
  <si>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</si>
  <si>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</si>
  <si>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</si>
  <si>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</si>
  <si>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</si>
  <si>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</si>
  <si>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</si>
  <si>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</si>
  <si>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</si>
  <si>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</si>
  <si>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</si>
  <si>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</si>
  <si>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</si>
  <si>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</si>
  <si>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</si>
  <si>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</si>
  <si>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</si>
  <si>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</si>
  <si>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</si>
  <si>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</si>
  <si>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</si>
  <si>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</si>
  <si>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</si>
  <si>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</si>
  <si>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</si>
  <si>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</si>
  <si>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</si>
  <si>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</si>
  <si>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</si>
  <si>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</si>
  <si>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</si>
  <si>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</si>
  <si>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</si>
  <si>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</si>
  <si>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</si>
  <si>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</si>
  <si>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</si>
  <si>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</si>
  <si>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</si>
  <si>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</si>
  <si>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</si>
  <si>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</si>
  <si>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</si>
  <si>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</si>
  <si>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</si>
  <si>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</si>
  <si>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</si>
  <si>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</si>
  <si>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</si>
  <si>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</si>
  <si>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</si>
  <si>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</si>
  <si>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</si>
  <si>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</si>
  <si>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</si>
  <si>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</si>
  <si>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</si>
  <si>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</si>
  <si>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</si>
  <si>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</si>
  <si>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</si>
  <si>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</si>
  <si>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</si>
  <si>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</si>
  <si>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</si>
  <si>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</si>
  <si>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</si>
  <si>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</si>
  <si>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</si>
  <si>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</si>
  <si>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</si>
  <si>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</si>
  <si>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</si>
  <si>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</si>
  <si>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</si>
  <si>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</si>
  <si>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</si>
  <si>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</si>
  <si>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</si>
  <si>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</si>
  <si>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</si>
  <si>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</si>
  <si>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</si>
  <si>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</si>
  <si>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</si>
  <si>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</si>
  <si>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</si>
  <si>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</si>
  <si>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</si>
  <si>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</si>
  <si>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</si>
  <si>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</si>
  <si>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</si>
  <si>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</si>
  <si>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</si>
  <si>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</si>
  <si>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</si>
  <si>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</si>
  <si>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</si>
  <si>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</si>
  <si>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</si>
  <si>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</si>
  <si>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</si>
  <si>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</si>
  <si>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</si>
  <si>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</si>
  <si>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</si>
  <si>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</si>
  <si>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</si>
  <si>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</si>
  <si>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</si>
  <si>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</si>
  <si>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</si>
  <si>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</si>
  <si>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</si>
  <si>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</si>
  <si>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</si>
  <si>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</si>
  <si>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</si>
  <si>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</si>
  <si>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</si>
  <si>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</si>
  <si>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</si>
  <si>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</si>
  <si>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</si>
  <si>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</si>
  <si>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</si>
  <si>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</si>
  <si>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</si>
  <si>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</si>
  <si>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</si>
  <si>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</si>
  <si>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</si>
  <si>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</si>
  <si>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</si>
  <si>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</si>
  <si>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</si>
  <si>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</si>
  <si>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</si>
  <si>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</si>
  <si>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</si>
  <si>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</si>
  <si>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</si>
  <si>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</si>
  <si>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</si>
  <si>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</si>
  <si>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</si>
  <si>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</si>
  <si>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</si>
  <si>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</si>
  <si>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</si>
  <si>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</si>
  <si>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</si>
  <si>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</si>
  <si>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</si>
  <si>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</si>
  <si>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</si>
  <si>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</si>
  <si>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</si>
  <si>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</si>
  <si>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</si>
  <si>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</si>
  <si>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</si>
  <si>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</si>
  <si>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</si>
  <si>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</si>
  <si>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</si>
  <si>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</si>
  <si>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</si>
  <si>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</si>
  <si>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</si>
  <si>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</si>
  <si>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</si>
  <si>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</si>
  <si>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</si>
  <si>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</si>
  <si>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</si>
  <si>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</si>
  <si>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</si>
  <si>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</si>
  <si>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</si>
  <si>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</si>
  <si>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</si>
  <si>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</si>
  <si>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</si>
  <si>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</si>
  <si>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</si>
  <si>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</si>
  <si>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</si>
  <si>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</si>
  <si>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</si>
  <si>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</si>
  <si>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</si>
  <si>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</si>
  <si>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</si>
  <si>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</si>
  <si>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</si>
  <si>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</si>
  <si>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</si>
  <si>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</si>
  <si>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</si>
  <si>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</si>
  <si>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</si>
  <si>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</si>
  <si>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</si>
  <si>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</si>
  <si>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</si>
  <si>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</si>
  <si>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</si>
  <si>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</si>
  <si>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</si>
  <si>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</si>
  <si>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</si>
  <si>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</si>
  <si>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</si>
  <si>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</si>
  <si>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</si>
  <si>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</si>
  <si>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</si>
  <si>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</si>
  <si>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</si>
  <si>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</si>
  <si>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</si>
  <si>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</si>
  <si>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</si>
  <si>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</si>
  <si>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</si>
  <si>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</si>
  <si>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</si>
  <si>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</si>
  <si>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</si>
  <si>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</si>
  <si>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</si>
  <si>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</si>
  <si>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</si>
  <si>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</si>
  <si>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</si>
  <si>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</si>
  <si>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</si>
  <si>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</si>
  <si>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</si>
  <si>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</si>
  <si>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</si>
  <si>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</si>
  <si>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</si>
  <si>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</si>
  <si>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</si>
  <si>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</si>
  <si>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</si>
  <si>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</si>
  <si>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</si>
  <si>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</si>
  <si>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</si>
  <si>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</si>
  <si>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</si>
  <si>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</si>
  <si>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</si>
  <si>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</si>
  <si>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</si>
  <si>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</si>
  <si>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</si>
  <si>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</si>
  <si>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</si>
  <si>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</si>
  <si>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</si>
  <si>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</si>
  <si>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</si>
  <si>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</si>
  <si>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</si>
  <si>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</si>
  <si>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</si>
  <si>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</si>
  <si>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</si>
  <si>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</si>
  <si>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</si>
  <si>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</si>
  <si>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</si>
  <si>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</si>
  <si>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</si>
  <si>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</si>
  <si>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</si>
  <si>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</si>
  <si>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</si>
  <si>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</si>
  <si>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</si>
  <si>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</si>
  <si>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</si>
  <si>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</si>
  <si>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</si>
  <si>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</si>
  <si>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</si>
  <si>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</si>
  <si>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</si>
  <si>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</si>
  <si>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</si>
  <si>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</si>
  <si>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</si>
  <si>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</si>
  <si>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</si>
  <si>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</si>
  <si>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</si>
  <si>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</si>
  <si>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</si>
  <si>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</si>
  <si>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</si>
  <si>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</si>
  <si>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</si>
  <si>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</si>
  <si>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</si>
  <si>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</si>
  <si>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</si>
  <si>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</si>
  <si>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</si>
  <si>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</si>
  <si>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</si>
  <si>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</si>
  <si>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</si>
  <si>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</si>
  <si>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</si>
  <si>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</si>
  <si>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</si>
  <si>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</si>
  <si>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</si>
  <si>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</si>
  <si>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</si>
  <si>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</si>
  <si>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</si>
  <si>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</si>
  <si>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</si>
  <si>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</si>
  <si>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</si>
  <si>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</si>
  <si>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</si>
  <si>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</si>
  <si>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</si>
  <si>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</si>
  <si>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</si>
  <si>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</si>
  <si>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</si>
  <si>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</si>
  <si>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</si>
  <si>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</si>
  <si>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</si>
  <si>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</si>
  <si>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</si>
  <si>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</si>
  <si>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</si>
  <si>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</si>
  <si>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</si>
  <si>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</si>
  <si>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</si>
  <si>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</si>
  <si>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</si>
  <si>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</si>
  <si>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</si>
  <si>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</si>
  <si>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</si>
  <si>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</si>
  <si>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</si>
  <si>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</si>
  <si>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</si>
  <si>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</si>
  <si>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</si>
  <si>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</si>
  <si>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</si>
  <si>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</si>
  <si>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</si>
  <si>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</si>
  <si>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</si>
  <si>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</si>
  <si>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</si>
  <si>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</si>
  <si>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</si>
  <si>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</si>
  <si>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</si>
  <si>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</si>
  <si>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</si>
  <si>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</si>
  <si>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</si>
  <si>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</si>
  <si>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</si>
  <si>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</si>
  <si>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</si>
  <si>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</si>
  <si>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</si>
  <si>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</si>
  <si>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</si>
  <si>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</si>
  <si>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</si>
  <si>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</si>
  <si>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</si>
  <si>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</si>
  <si>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</si>
  <si>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</si>
  <si>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</si>
  <si>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</si>
  <si>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</si>
  <si>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</si>
  <si>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</si>
  <si>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</si>
  <si>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</si>
  <si>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</si>
  <si>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</si>
  <si>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</si>
  <si>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</si>
  <si>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</si>
  <si>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</si>
  <si>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</si>
  <si>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</si>
  <si>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</si>
  <si>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</si>
  <si>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</si>
  <si>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</si>
  <si>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</si>
  <si>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</si>
  <si>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</si>
  <si>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</si>
  <si>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</si>
  <si>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</si>
  <si>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</si>
  <si>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</si>
  <si>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</si>
  <si>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</si>
  <si>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</si>
  <si>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</si>
  <si>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</si>
  <si>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</si>
  <si>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</si>
  <si>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</si>
  <si>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</si>
  <si>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</si>
  <si>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</si>
  <si>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</si>
  <si>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</si>
  <si>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</si>
  <si>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</si>
  <si>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</si>
  <si>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</si>
  <si>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</si>
  <si>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</si>
  <si>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</si>
  <si>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</si>
  <si>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</si>
  <si>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</si>
  <si>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</si>
  <si>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</si>
  <si>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</si>
  <si>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</si>
  <si>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</si>
  <si>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</si>
  <si>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</si>
  <si>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</si>
  <si>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</si>
  <si>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</si>
  <si>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</si>
  <si>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</si>
  <si>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</si>
  <si>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</si>
  <si>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</si>
  <si>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</si>
  <si>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</si>
  <si>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</si>
  <si>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</si>
  <si>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</si>
  <si>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</si>
  <si>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</si>
  <si>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</si>
  <si>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</si>
  <si>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</si>
  <si>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</si>
  <si>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</si>
  <si>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</si>
  <si>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</si>
  <si>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</si>
  <si>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</si>
  <si>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</si>
  <si>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</si>
  <si>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</si>
  <si>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</si>
  <si>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</si>
  <si>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</si>
  <si>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</si>
  <si>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</si>
  <si>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</si>
  <si>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</si>
  <si>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</si>
  <si>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</si>
  <si>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</si>
  <si>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</si>
  <si>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</si>
  <si>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</si>
  <si>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</si>
  <si>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</si>
  <si>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</si>
  <si>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</si>
  <si>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</si>
  <si>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</si>
  <si>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</si>
  <si>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</si>
  <si>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</si>
  <si>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</si>
  <si>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</si>
  <si>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</si>
  <si>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</si>
  <si>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</si>
  <si>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</si>
  <si>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</si>
  <si>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</si>
  <si>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</si>
  <si>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</si>
  <si>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</si>
  <si>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</si>
  <si>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</si>
  <si>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</si>
  <si>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</si>
  <si>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</si>
  <si>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</si>
  <si>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</si>
  <si>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</si>
  <si>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</si>
  <si>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</si>
  <si>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</si>
  <si>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</si>
  <si>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</si>
  <si>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</si>
  <si>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</si>
  <si>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</si>
  <si>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</si>
  <si>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</si>
  <si>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</si>
  <si>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</si>
  <si>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</si>
  <si>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</si>
  <si>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</si>
  <si>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</si>
  <si>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</si>
  <si>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</si>
  <si>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</si>
  <si>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</si>
  <si>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</si>
  <si>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</si>
  <si>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</si>
  <si>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</si>
  <si>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</si>
  <si>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</si>
  <si>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</si>
  <si>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</si>
  <si>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</si>
  <si>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</si>
  <si>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</si>
  <si>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</si>
  <si>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</si>
  <si>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</si>
  <si>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</si>
  <si>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</si>
  <si>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</si>
  <si>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</si>
  <si>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</si>
  <si>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</si>
  <si>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</si>
  <si>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</si>
  <si>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</si>
  <si>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</si>
  <si>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</si>
  <si>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</si>
  <si>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</si>
  <si>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</si>
  <si>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</si>
  <si>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</si>
  <si>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</si>
  <si>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</si>
  <si>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</si>
  <si>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</si>
  <si>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</si>
  <si>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</si>
  <si>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</si>
  <si>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</si>
  <si>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</si>
  <si>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</si>
  <si>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</si>
  <si>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</si>
  <si>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</si>
  <si>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</si>
  <si>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</si>
  <si>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</si>
  <si>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</si>
  <si>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</si>
  <si>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</si>
  <si>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</si>
  <si>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</si>
  <si>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</si>
  <si>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</si>
  <si>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</si>
  <si>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</si>
  <si>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</si>
  <si>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</si>
  <si>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</si>
  <si>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</si>
  <si>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</si>
  <si>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</si>
  <si>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</si>
  <si>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</si>
  <si>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</si>
  <si>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</si>
  <si>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</si>
  <si>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</si>
  <si>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</si>
  <si>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</si>
  <si>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</si>
  <si>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</si>
  <si>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</si>
  <si>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</si>
  <si>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</si>
  <si>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</si>
  <si>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</si>
  <si>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</si>
  <si>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</si>
  <si>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</si>
  <si>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</si>
  <si>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</si>
  <si>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</si>
  <si>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</si>
  <si>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</si>
  <si>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</si>
  <si>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</si>
  <si>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</si>
  <si>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</si>
  <si>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</si>
  <si>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</si>
  <si>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</si>
  <si>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</si>
  <si>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</si>
  <si>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</si>
  <si>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</si>
  <si>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</si>
  <si>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</si>
  <si>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</si>
  <si>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</si>
  <si>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</si>
  <si>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</si>
  <si>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</si>
  <si>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</si>
  <si>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</si>
  <si>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</si>
  <si>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</si>
  <si>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</si>
  <si>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</si>
  <si>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</si>
  <si>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</si>
  <si>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</si>
  <si>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</si>
  <si>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</si>
  <si>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</si>
  <si>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</si>
  <si>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</si>
  <si>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</si>
  <si>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</si>
  <si>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</si>
  <si>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</si>
  <si>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</si>
  <si>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</si>
  <si>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</si>
  <si>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</si>
  <si>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</si>
  <si>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</si>
  <si>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</si>
  <si>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</si>
  <si>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</si>
  <si>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</si>
  <si>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</si>
  <si>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</si>
  <si>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</si>
  <si>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</si>
  <si>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</si>
  <si>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</si>
  <si>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</si>
  <si>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</si>
  <si>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</si>
  <si>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</si>
  <si>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</si>
  <si>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</si>
  <si>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</si>
  <si>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</si>
  <si>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</si>
  <si>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</si>
  <si>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</si>
  <si>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</si>
  <si>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</si>
  <si>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</si>
  <si>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</si>
  <si>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</si>
  <si>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</si>
  <si>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</si>
  <si>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</si>
  <si>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</si>
  <si>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</si>
  <si>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</si>
  <si>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</si>
  <si>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</si>
  <si>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</si>
  <si>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</si>
  <si>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</si>
  <si>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</si>
  <si>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</si>
  <si>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</si>
  <si>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</si>
  <si>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</si>
  <si>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</si>
  <si>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</si>
  <si>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</si>
  <si>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</si>
  <si>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</si>
  <si>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</si>
  <si>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</si>
  <si>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</si>
  <si>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</si>
  <si>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</si>
  <si>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</si>
  <si>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</si>
  <si>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</si>
  <si>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</si>
  <si>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</si>
  <si>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</si>
  <si>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</si>
  <si>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</si>
  <si>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</si>
  <si>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</si>
  <si>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</si>
  <si>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</si>
  <si>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</si>
  <si>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</si>
  <si>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</si>
  <si>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</si>
  <si>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</si>
  <si>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</si>
  <si>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</si>
  <si>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</si>
  <si>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</si>
  <si>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</si>
  <si>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</si>
  <si>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</si>
  <si>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</si>
  <si>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</si>
  <si>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</si>
  <si>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</si>
  <si>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</si>
  <si>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</si>
  <si>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</si>
  <si>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</si>
  <si>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</si>
  <si>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</si>
  <si>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</si>
  <si>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</si>
  <si>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</si>
  <si>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</si>
  <si>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</si>
  <si>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</si>
  <si>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</si>
  <si>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</si>
  <si>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</si>
  <si>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</si>
  <si>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</si>
  <si>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</si>
  <si>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</si>
  <si>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</si>
  <si>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</si>
  <si>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</si>
  <si>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</si>
  <si>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</si>
  <si>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</si>
  <si>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</si>
  <si>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</si>
  <si>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</si>
  <si>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</si>
  <si>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</si>
  <si>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</si>
  <si>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</si>
  <si>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</si>
  <si>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</si>
  <si>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</si>
  <si>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</si>
  <si>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</si>
  <si>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</si>
  <si>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</si>
  <si>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</si>
  <si>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</si>
  <si>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</si>
  <si>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</si>
  <si>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</si>
  <si>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</si>
  <si>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</si>
  <si>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</si>
  <si>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</si>
  <si>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</si>
  <si>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</si>
  <si>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</si>
  <si>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</si>
  <si>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</si>
  <si>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</si>
  <si>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</si>
  <si>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</si>
  <si>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</si>
  <si>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</si>
  <si>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</si>
  <si>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</si>
  <si>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</si>
  <si>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</si>
  <si>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</si>
  <si>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</si>
  <si>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</si>
  <si>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</si>
  <si>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</si>
  <si>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</si>
  <si>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</si>
  <si>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</si>
  <si>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</si>
  <si>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</si>
  <si>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</si>
  <si>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</si>
  <si>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</si>
  <si>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</si>
  <si>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</si>
  <si>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</si>
  <si>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</si>
  <si>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</si>
  <si>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</si>
  <si>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</si>
  <si>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</si>
  <si>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</si>
  <si>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</si>
  <si>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</si>
  <si>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</si>
  <si>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</si>
  <si>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</si>
  <si>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</si>
  <si>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</si>
  <si>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</si>
  <si>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</si>
  <si>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</si>
  <si>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</si>
  <si>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</si>
  <si>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</si>
  <si>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</si>
  <si>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</si>
  <si>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</si>
  <si>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</si>
  <si>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</si>
  <si>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</si>
  <si>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</si>
  <si>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</si>
  <si>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</si>
  <si>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</si>
  <si>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</si>
  <si>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</si>
  <si>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</si>
  <si>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</si>
  <si>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</si>
  <si>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</si>
  <si>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</si>
  <si>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</si>
  <si>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</si>
  <si>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</si>
  <si>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</si>
  <si>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</si>
  <si>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</si>
  <si>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</si>
  <si>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</si>
  <si>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</si>
  <si>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</si>
  <si>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</si>
  <si>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</si>
  <si>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</si>
  <si>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</si>
  <si>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</si>
  <si>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</si>
  <si>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</si>
  <si>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</si>
  <si>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</si>
  <si>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</si>
  <si>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</si>
  <si>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</si>
  <si>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</si>
  <si>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</si>
  <si>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</si>
  <si>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</si>
  <si>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</si>
  <si>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</si>
  <si>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</si>
  <si>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</si>
  <si>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</si>
  <si>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</si>
  <si>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</si>
  <si>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</si>
  <si>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</si>
  <si>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</si>
  <si>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</si>
  <si>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</si>
  <si>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</si>
  <si>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</si>
  <si>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</si>
  <si>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</si>
  <si>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</si>
  <si>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</si>
  <si>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</si>
  <si>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</si>
  <si>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</si>
  <si>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</si>
  <si>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</si>
  <si>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</si>
  <si>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</si>
  <si>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</si>
  <si>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</si>
  <si>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</si>
  <si>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</si>
  <si>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</si>
  <si>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</si>
  <si>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</si>
  <si>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</si>
  <si>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</si>
  <si>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</si>
  <si>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</si>
  <si>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</si>
  <si>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</si>
  <si>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</si>
  <si>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</si>
  <si>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</si>
  <si>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</si>
  <si>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</si>
  <si>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</si>
  <si>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</si>
  <si>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</si>
  <si>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</si>
  <si>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</si>
  <si>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</si>
  <si>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</si>
  <si>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</si>
  <si>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</si>
  <si>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</si>
  <si>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</si>
  <si>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</si>
  <si>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</si>
  <si>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</si>
  <si>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</si>
  <si>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</si>
  <si>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</si>
  <si>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</si>
  <si>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</si>
  <si>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</si>
  <si>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</si>
  <si>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</si>
  <si>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</si>
  <si>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</si>
  <si>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</si>
  <si>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</si>
  <si>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</si>
  <si>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</si>
  <si>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</si>
  <si>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</si>
  <si>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</si>
  <si>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</si>
  <si>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</si>
  <si>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</si>
  <si>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</si>
  <si>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</si>
  <si>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</si>
  <si>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</si>
  <si>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</si>
  <si>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</si>
  <si>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</si>
  <si>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</si>
  <si>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</si>
  <si>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</si>
  <si>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</si>
  <si>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</si>
  <si>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</si>
  <si>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</si>
  <si>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</si>
  <si>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</si>
  <si>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</si>
  <si>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</si>
  <si>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</si>
  <si>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</si>
  <si>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</si>
  <si>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</si>
  <si>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</si>
  <si>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</si>
  <si>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</si>
  <si>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</si>
  <si>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</si>
  <si>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</si>
  <si>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</si>
  <si>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</si>
  <si>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</si>
  <si>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</si>
  <si>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</si>
  <si>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</si>
  <si>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</si>
  <si>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</si>
  <si>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</si>
  <si>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</si>
  <si>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</si>
  <si>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</si>
  <si>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</si>
  <si>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</si>
  <si>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</si>
  <si>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</si>
  <si>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</si>
  <si>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</si>
  <si>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</si>
  <si>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</si>
  <si>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</si>
  <si>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</si>
  <si>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</si>
  <si>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</si>
  <si>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</si>
  <si>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</si>
  <si>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</si>
  <si>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</si>
  <si>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</si>
  <si>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</si>
  <si>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</si>
  <si>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</si>
  <si>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</si>
  <si>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</si>
  <si>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</si>
  <si>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</si>
  <si>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</si>
  <si>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</si>
  <si>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</si>
  <si>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</si>
  <si>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</si>
  <si>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</si>
  <si>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</si>
  <si>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</si>
  <si>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</si>
  <si>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</si>
  <si>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</si>
  <si>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</si>
  <si>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</si>
  <si>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</si>
  <si>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</si>
  <si>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</si>
  <si>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</si>
  <si>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</si>
  <si>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</si>
  <si>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</si>
  <si>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</si>
  <si>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</si>
  <si>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</si>
  <si>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</si>
  <si>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</si>
  <si>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</si>
  <si>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</si>
  <si>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</si>
  <si>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</si>
  <si>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</si>
  <si>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</si>
  <si>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</si>
  <si>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</si>
  <si>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</si>
  <si>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</si>
  <si>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</si>
  <si>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</si>
  <si>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</si>
  <si>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</si>
  <si>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</si>
  <si>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</si>
  <si>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</si>
  <si>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</si>
  <si>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</si>
  <si>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</si>
  <si>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</si>
  <si>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</si>
  <si>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</si>
  <si>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</si>
  <si>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</si>
  <si>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</si>
  <si>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</si>
  <si>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</si>
  <si>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</si>
  <si>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</si>
  <si>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</si>
  <si>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</si>
  <si>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</si>
  <si>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</si>
  <si>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</si>
  <si>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</si>
  <si>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</si>
  <si>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</si>
  <si>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</si>
  <si>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</si>
  <si>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</si>
  <si>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</si>
  <si>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</si>
  <si>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</si>
  <si>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</si>
  <si>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</si>
  <si>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</si>
  <si>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</si>
  <si>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</si>
  <si>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</si>
  <si>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</si>
  <si>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</si>
  <si>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</si>
  <si>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</si>
  <si>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</si>
  <si>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</si>
  <si>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</si>
  <si>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</si>
  <si>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</si>
  <si>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</si>
  <si>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</si>
  <si>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</si>
  <si>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</si>
  <si>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</si>
  <si>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</si>
  <si>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</si>
  <si>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</si>
  <si>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</si>
  <si>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</si>
  <si>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</si>
  <si>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</si>
  <si>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</si>
  <si>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</si>
  <si>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</si>
  <si>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</si>
  <si>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</si>
  <si>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</si>
  <si>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</si>
  <si>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</si>
  <si>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</si>
  <si>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</si>
  <si>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</si>
  <si>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</si>
  <si>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</si>
  <si>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</si>
  <si>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</si>
  <si>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</si>
  <si>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</si>
  <si>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</si>
  <si>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</si>
  <si>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</si>
  <si>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</si>
  <si>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</si>
  <si>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</si>
  <si>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</si>
  <si>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</si>
  <si>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</si>
  <si>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</si>
  <si>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</si>
  <si>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</si>
  <si>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</si>
  <si>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</si>
  <si>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</si>
  <si>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</si>
  <si>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</si>
  <si>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</si>
  <si>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</si>
  <si>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</si>
  <si>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</si>
  <si>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</si>
  <si>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</si>
  <si>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</si>
  <si>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</si>
  <si>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</si>
  <si>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</si>
  <si>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</si>
  <si>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</si>
  <si>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</si>
  <si>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</si>
  <si>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</si>
  <si>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</si>
  <si>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</si>
  <si>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</si>
  <si>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</si>
  <si>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</si>
  <si>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</si>
  <si>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</si>
  <si>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</si>
  <si>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</si>
  <si>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</si>
  <si>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</si>
  <si>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</si>
  <si>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</si>
  <si>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</si>
  <si>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</si>
  <si>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</si>
  <si>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</si>
  <si>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</si>
  <si>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</si>
  <si>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</si>
  <si>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</si>
  <si>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</si>
  <si>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</si>
  <si>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</si>
  <si>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</si>
  <si>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</si>
  <si>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</si>
  <si>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</si>
  <si>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</si>
  <si>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</si>
  <si>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</si>
  <si>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</si>
  <si>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</si>
  <si>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</si>
  <si>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</si>
  <si>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</si>
  <si>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</si>
  <si>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</si>
  <si>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</si>
  <si>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</si>
  <si>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</si>
  <si>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</si>
  <si>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</si>
  <si>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</si>
  <si>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</si>
  <si>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</si>
  <si>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</si>
  <si>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</si>
  <si>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</si>
  <si>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</si>
  <si>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</si>
  <si>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</si>
  <si>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</si>
  <si>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</si>
  <si>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</si>
  <si>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</si>
  <si>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</si>
  <si>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</si>
  <si>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</si>
  <si>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</si>
  <si>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</si>
  <si>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</si>
  <si>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</si>
  <si>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</si>
  <si>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</si>
  <si>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</si>
  <si>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</si>
  <si>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</si>
  <si>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</si>
  <si>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</si>
  <si>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</si>
  <si>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</si>
  <si>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</si>
  <si>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</si>
  <si>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</si>
  <si>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</si>
  <si>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</si>
  <si>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</si>
  <si>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</si>
  <si>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</si>
  <si>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</si>
  <si>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</si>
  <si>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</si>
  <si>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</si>
  <si>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</si>
  <si>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</si>
  <si>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</si>
  <si>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</si>
  <si>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</si>
  <si>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</si>
  <si>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</si>
  <si>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</si>
  <si>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</si>
  <si>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</si>
  <si>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</si>
  <si>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</si>
  <si>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</si>
  <si>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</si>
  <si>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</si>
  <si>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</si>
  <si>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</si>
  <si>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</si>
  <si>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</si>
  <si>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</si>
  <si>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</si>
  <si>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</si>
  <si>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</si>
  <si>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</si>
  <si>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</si>
  <si>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</si>
  <si>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</si>
  <si>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</si>
  <si>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</si>
  <si>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</si>
  <si>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</si>
  <si>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</si>
  <si>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</si>
  <si>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</si>
  <si>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</si>
  <si>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</si>
  <si>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</si>
  <si>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</si>
  <si>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</si>
  <si>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</si>
  <si>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</si>
  <si>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</si>
  <si>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</si>
  <si>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</si>
  <si>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</si>
  <si>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</si>
  <si>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</si>
  <si>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</si>
  <si>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</si>
  <si>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</si>
  <si>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</si>
  <si>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</si>
  <si>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</si>
  <si>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</si>
  <si>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</si>
  <si>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</si>
  <si>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</si>
  <si>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</si>
  <si>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</si>
  <si>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</si>
  <si>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</si>
  <si>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</si>
  <si>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</si>
  <si>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</si>
  <si>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</si>
  <si>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</si>
  <si>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</si>
  <si>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</si>
  <si>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</si>
  <si>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</si>
  <si>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</si>
  <si>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</si>
  <si>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</si>
  <si>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</si>
  <si>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</si>
  <si>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</si>
  <si>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</si>
  <si>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</si>
  <si>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</si>
  <si>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</si>
  <si>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</si>
  <si>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</si>
  <si>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</si>
  <si>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</si>
  <si>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</si>
  <si>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</si>
  <si>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</si>
  <si>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</si>
  <si>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</si>
  <si>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</si>
  <si>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</si>
  <si>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</si>
  <si>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</si>
  <si>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</si>
  <si>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</si>
  <si>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</si>
  <si>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</si>
  <si>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</si>
  <si>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</si>
  <si>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</si>
  <si>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</si>
  <si>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</si>
  <si>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</si>
  <si>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</si>
  <si>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</si>
  <si>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</si>
  <si>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</si>
  <si>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</si>
  <si>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</si>
  <si>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</si>
  <si>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</si>
  <si>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</si>
  <si>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</si>
  <si>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</si>
  <si>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</si>
  <si>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</si>
  <si>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</si>
  <si>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</si>
  <si>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</si>
  <si>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</si>
  <si>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</si>
  <si>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</si>
  <si>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</si>
  <si>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</si>
  <si>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</si>
  <si>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</si>
  <si>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</si>
  <si>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</si>
  <si>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</si>
  <si>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</si>
  <si>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</si>
  <si>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</si>
  <si>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</si>
  <si>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</si>
  <si>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</si>
  <si>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</si>
  <si>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</si>
  <si>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</si>
  <si>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</si>
  <si>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</si>
  <si>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</si>
  <si>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</si>
  <si>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</si>
  <si>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</si>
  <si>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</si>
  <si>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</si>
  <si>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</si>
  <si>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</si>
  <si>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</si>
  <si>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</si>
  <si>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</si>
  <si>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</si>
  <si>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</si>
  <si>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</si>
  <si>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</si>
  <si>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</si>
  <si>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</si>
  <si>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</si>
  <si>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</si>
  <si>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</si>
  <si>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</si>
  <si>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</si>
  <si>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</si>
  <si>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</si>
  <si>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</si>
  <si>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</si>
  <si>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</si>
  <si>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</si>
  <si>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</si>
  <si>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</si>
  <si>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</si>
  <si>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</si>
  <si>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</si>
  <si>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</si>
  <si>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</si>
  <si>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</si>
  <si>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</si>
  <si>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</si>
  <si>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</si>
  <si>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</si>
  <si>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</si>
  <si>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</si>
  <si>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</si>
  <si>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</si>
  <si>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</si>
  <si>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</si>
  <si>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</si>
  <si>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</si>
  <si>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</si>
  <si>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</si>
  <si>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</si>
  <si>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</si>
  <si>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</si>
  <si>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</si>
  <si>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</si>
  <si>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</si>
  <si>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</si>
  <si>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</si>
  <si>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</si>
  <si>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</si>
  <si>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</si>
  <si>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</si>
  <si>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</si>
  <si>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</si>
  <si>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</si>
  <si>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</si>
  <si>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</si>
  <si>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</si>
  <si>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</si>
  <si>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</si>
  <si>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</si>
  <si>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</si>
  <si>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</si>
  <si>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</si>
  <si>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</si>
  <si>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</si>
  <si>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</si>
  <si>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</si>
  <si>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</si>
  <si>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</si>
  <si>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</si>
  <si>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</si>
  <si>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</si>
  <si>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</si>
  <si>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</si>
  <si>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</si>
  <si>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</si>
  <si>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</si>
  <si>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</si>
  <si>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</si>
  <si>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</si>
  <si>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</si>
  <si>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</si>
  <si>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</si>
  <si>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</si>
  <si>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</si>
  <si>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</si>
  <si>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</si>
  <si>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</si>
  <si>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</si>
  <si>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</si>
  <si>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</si>
  <si>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</si>
  <si>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</si>
  <si>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</si>
  <si>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</si>
  <si>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</si>
  <si>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</si>
  <si>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</si>
  <si>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</si>
  <si>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</si>
  <si>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</si>
  <si>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</si>
  <si>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</si>
  <si>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</si>
  <si>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</si>
  <si>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</si>
  <si>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</si>
  <si>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</si>
  <si>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</si>
  <si>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</si>
  <si>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</si>
  <si>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</si>
  <si>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</si>
  <si>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</si>
  <si>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</si>
  <si>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</si>
  <si>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</si>
  <si>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</si>
  <si>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</si>
  <si>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</si>
  <si>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</si>
  <si>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</si>
  <si>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</si>
  <si>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</si>
  <si>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</si>
  <si>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</si>
  <si>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</si>
  <si>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</si>
  <si>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</si>
  <si>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</si>
  <si>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</si>
  <si>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</si>
  <si>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</si>
  <si>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</si>
  <si>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</si>
  <si>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</si>
  <si>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</si>
  <si>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</si>
  <si>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</si>
  <si>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</si>
  <si>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</si>
  <si>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</si>
  <si>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</si>
  <si>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</si>
  <si>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</si>
  <si>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</si>
  <si>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</si>
  <si>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</si>
  <si>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</si>
  <si>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</si>
  <si>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</si>
  <si>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</si>
  <si>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</si>
  <si>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</si>
  <si>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</si>
  <si>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</si>
  <si>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</si>
  <si>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</si>
  <si>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</si>
  <si>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</si>
  <si>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</si>
  <si>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</si>
  <si>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</si>
  <si>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</si>
  <si>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</si>
  <si>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</si>
  <si>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</si>
  <si>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</si>
  <si>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</si>
  <si>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</si>
  <si>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</si>
  <si>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</si>
  <si>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</si>
  <si>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</si>
  <si>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</si>
  <si>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</si>
  <si>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</si>
  <si>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</si>
  <si>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</si>
  <si>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</si>
  <si>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</si>
  <si>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</si>
  <si>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</si>
  <si>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</si>
  <si>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</si>
  <si>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</si>
  <si>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</si>
  <si>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</si>
  <si>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</si>
  <si>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</si>
  <si>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</si>
  <si>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</si>
  <si>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</si>
  <si>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</si>
  <si>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</si>
  <si>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</si>
  <si>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</si>
  <si>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</si>
  <si>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</si>
  <si>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</si>
  <si>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</si>
  <si>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</si>
  <si>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</si>
  <si>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</si>
  <si>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</si>
  <si>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</si>
  <si>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</si>
  <si>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</si>
  <si>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</si>
  <si>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</si>
  <si>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</si>
  <si>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</si>
  <si>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</si>
  <si>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</si>
  <si>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</si>
  <si>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</si>
  <si>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</si>
  <si>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</si>
  <si>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</si>
  <si>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</si>
  <si>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</si>
  <si>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</si>
  <si>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</si>
  <si>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</si>
  <si>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</si>
  <si>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</si>
  <si>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</si>
  <si>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</si>
  <si>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</si>
  <si>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</si>
  <si>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</si>
  <si>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</si>
  <si>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</si>
  <si>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</si>
  <si>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</si>
  <si>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</si>
  <si>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</si>
  <si>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</si>
  <si>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</si>
  <si>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</si>
  <si>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</si>
  <si>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</si>
  <si>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</si>
  <si>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</si>
  <si>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</si>
  <si>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</si>
  <si>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</si>
  <si>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</si>
  <si>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</si>
  <si>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</si>
  <si>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</si>
  <si>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</si>
  <si>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</si>
  <si>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</si>
  <si>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</si>
  <si>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</si>
  <si>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</si>
  <si>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</si>
  <si>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</si>
  <si>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</si>
  <si>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</si>
  <si>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</si>
  <si>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</si>
  <si>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</si>
  <si>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</si>
  <si>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</si>
  <si>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</si>
  <si>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</si>
  <si>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</si>
  <si>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</si>
  <si>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</si>
  <si>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</si>
  <si>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</si>
  <si>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</si>
  <si>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</si>
  <si>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</si>
  <si>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</si>
  <si>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</si>
  <si>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</si>
  <si>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</si>
  <si>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</si>
  <si>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</si>
  <si>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</si>
  <si>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</si>
  <si>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</si>
  <si>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</si>
  <si>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</si>
  <si>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</si>
  <si>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</si>
  <si>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</si>
  <si>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</si>
  <si>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</si>
  <si>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</si>
  <si>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</si>
  <si>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</si>
  <si>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</si>
  <si>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</si>
  <si>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</si>
  <si>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</si>
  <si>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</si>
  <si>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</si>
  <si>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</si>
  <si>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</si>
  <si>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</si>
  <si>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</si>
  <si>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</si>
  <si>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</si>
  <si>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</si>
  <si>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</si>
  <si>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</si>
  <si>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</si>
  <si>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</si>
  <si>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</si>
  <si>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</si>
  <si>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</si>
  <si>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</si>
  <si>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</si>
  <si>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</si>
  <si>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</si>
  <si>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</si>
  <si>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</si>
  <si>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</si>
  <si>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</si>
  <si>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</si>
  <si>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</si>
  <si>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</si>
  <si>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</si>
  <si>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</si>
  <si>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</si>
  <si>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</si>
  <si>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</si>
  <si>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</si>
  <si>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</si>
  <si>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</si>
  <si>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</si>
  <si>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</si>
  <si>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</si>
  <si>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</si>
  <si>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</si>
  <si>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</si>
  <si>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</si>
  <si>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</si>
  <si>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</si>
  <si>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</si>
  <si>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</si>
  <si>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</si>
  <si>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</si>
  <si>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</si>
  <si>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</si>
  <si>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</si>
  <si>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</si>
  <si>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</si>
  <si>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</si>
  <si>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</si>
  <si>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</si>
  <si>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</si>
  <si>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</si>
  <si>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</si>
  <si>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</si>
  <si>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</si>
  <si>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</si>
  <si>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</si>
  <si>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</si>
  <si>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</si>
  <si>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</si>
  <si>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</si>
  <si>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</si>
  <si>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</si>
  <si>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</si>
  <si>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</si>
  <si>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</si>
  <si>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</si>
  <si>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</si>
  <si>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</si>
  <si>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</si>
  <si>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</si>
  <si>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</si>
  <si>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</si>
  <si>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</si>
  <si>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</si>
  <si>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</si>
  <si>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</si>
  <si>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</si>
  <si>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</si>
  <si>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</si>
  <si>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</si>
  <si>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</si>
  <si>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</si>
  <si>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</si>
  <si>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</si>
  <si>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</si>
  <si>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</si>
  <si>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</si>
  <si>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</si>
  <si>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</si>
  <si>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</si>
  <si>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</si>
  <si>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</si>
  <si>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</si>
  <si>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</si>
  <si>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</si>
  <si>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</si>
  <si>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</si>
  <si>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</si>
  <si>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</si>
  <si>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</si>
  <si>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</si>
  <si>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</si>
  <si>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</si>
  <si>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</si>
  <si>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</si>
  <si>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</si>
  <si>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</si>
  <si>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</si>
  <si>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</si>
  <si>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</si>
  <si>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</si>
  <si>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</si>
  <si>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</si>
  <si>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</si>
  <si>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</si>
  <si>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</si>
  <si>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</si>
  <si>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</si>
  <si>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</si>
  <si>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</si>
  <si>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</si>
  <si>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</si>
  <si>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</si>
  <si>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</si>
  <si>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</si>
  <si>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</si>
  <si>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</si>
  <si>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</si>
  <si>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</si>
  <si>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</si>
  <si>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</si>
  <si>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</si>
  <si>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</si>
  <si>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</si>
  <si>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</si>
  <si>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</si>
  <si>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</si>
  <si>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</si>
  <si>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</si>
  <si>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</si>
  <si>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</si>
  <si>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</si>
  <si>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</si>
  <si>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</si>
  <si>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</si>
  <si>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</si>
  <si>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</si>
  <si>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</si>
  <si>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</si>
  <si>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</si>
  <si>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</si>
  <si>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</si>
  <si>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</si>
  <si>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</si>
  <si>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</si>
  <si>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</si>
  <si>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</si>
  <si>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</si>
  <si>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</si>
  <si>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</si>
  <si>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</si>
  <si>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</si>
  <si>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</si>
  <si>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</si>
  <si>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</si>
  <si>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</si>
  <si>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</si>
  <si>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</si>
  <si>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</si>
  <si>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</si>
  <si>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</si>
  <si>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</si>
  <si>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</si>
  <si>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</si>
  <si>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</si>
  <si>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</si>
  <si>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</si>
  <si>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</si>
  <si>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</si>
  <si>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</si>
  <si>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</si>
  <si>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</si>
  <si>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</si>
  <si>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</si>
  <si>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</si>
  <si>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</si>
  <si>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</si>
  <si>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</si>
  <si>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</si>
  <si>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</si>
  <si>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</si>
  <si>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</si>
  <si>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</si>
  <si>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</si>
  <si>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</si>
  <si>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</si>
  <si>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</si>
  <si>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</si>
  <si>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</si>
  <si>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</si>
  <si>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</si>
  <si>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</si>
  <si>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</si>
  <si>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</si>
  <si>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</si>
  <si>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</si>
  <si>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</si>
  <si>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</si>
  <si>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</si>
  <si>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</si>
  <si>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</si>
  <si>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</si>
  <si>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</si>
  <si>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</si>
  <si>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</si>
  <si>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</si>
  <si>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</si>
  <si>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</si>
  <si>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</si>
  <si>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</si>
  <si>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</si>
  <si>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</si>
  <si>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</si>
  <si>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</si>
  <si>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</si>
  <si>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</si>
  <si>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</si>
  <si>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</si>
  <si>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</si>
  <si>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</si>
  <si>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</si>
  <si>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</si>
  <si>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</si>
  <si>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</si>
  <si>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</si>
  <si>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</si>
  <si>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</si>
  <si>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</si>
  <si>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</si>
  <si>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</si>
  <si>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</si>
  <si>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</si>
  <si>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</si>
  <si>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</si>
  <si>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</si>
  <si>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</si>
  <si>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</si>
  <si>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</si>
  <si>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</si>
  <si>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</si>
  <si>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</si>
  <si>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</si>
  <si>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</si>
  <si>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</si>
  <si>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</si>
  <si>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</si>
  <si>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</si>
  <si>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</si>
  <si>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</si>
  <si>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</si>
  <si>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</si>
  <si>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</si>
  <si>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</si>
  <si>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</si>
  <si>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</si>
  <si>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</si>
  <si>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</si>
  <si>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</si>
  <si>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</si>
  <si>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</si>
  <si>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</si>
  <si>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</si>
  <si>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</si>
  <si>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</si>
  <si>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</si>
  <si>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</si>
  <si>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</si>
  <si>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</si>
  <si>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</si>
  <si>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</si>
  <si>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</si>
  <si>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</si>
  <si>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</si>
  <si>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</si>
  <si>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</si>
  <si>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</si>
  <si>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</si>
  <si>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</si>
  <si>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</si>
  <si>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</si>
  <si>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</si>
  <si>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</si>
  <si>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</si>
  <si>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</si>
  <si>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</si>
  <si>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</si>
  <si>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</si>
  <si>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</si>
  <si>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</si>
  <si>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</si>
  <si>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</si>
  <si>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</si>
  <si>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</si>
  <si>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</si>
  <si>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</si>
  <si>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</si>
  <si>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</si>
  <si>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</si>
  <si>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</si>
  <si>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</si>
  <si>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</si>
  <si>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</si>
  <si>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</si>
  <si>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</si>
  <si>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</si>
  <si>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</si>
  <si>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</si>
  <si>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</si>
  <si>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</si>
  <si>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</si>
  <si>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</si>
  <si>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</si>
  <si>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</si>
  <si>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</si>
  <si>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</si>
  <si>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</si>
  <si>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</si>
  <si>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</si>
  <si>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</si>
  <si>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</si>
  <si>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</si>
  <si>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</si>
  <si>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</si>
  <si>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</si>
  <si>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</si>
  <si>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</si>
  <si>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</si>
  <si>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</si>
  <si>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</si>
  <si>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</si>
  <si>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</si>
  <si>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</si>
  <si>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</si>
  <si>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</si>
  <si>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</si>
  <si>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</si>
  <si>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</si>
  <si>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</si>
  <si>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</si>
  <si>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</si>
  <si>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</si>
  <si>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</si>
  <si>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</si>
  <si>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</si>
  <si>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</si>
  <si>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</si>
  <si>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</si>
  <si>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</si>
  <si>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</si>
  <si>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</si>
  <si>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</si>
  <si>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</si>
  <si>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</si>
  <si>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</si>
  <si>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</si>
  <si>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</si>
  <si>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</si>
  <si>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</si>
  <si>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</si>
  <si>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</si>
  <si>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</si>
  <si>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</si>
  <si>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</si>
  <si>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</si>
  <si>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</si>
  <si>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</si>
  <si>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</si>
  <si>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</si>
  <si>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</si>
  <si>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</si>
  <si>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</si>
  <si>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</si>
  <si>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</si>
  <si>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</si>
  <si>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</si>
  <si>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</si>
  <si>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</si>
  <si>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</si>
  <si>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</si>
  <si>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</si>
  <si>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</si>
  <si>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</si>
  <si>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</si>
  <si>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</si>
  <si>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</si>
  <si>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</si>
  <si>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</si>
  <si>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</si>
  <si>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</si>
  <si>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</si>
  <si>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</si>
  <si>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</si>
  <si>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</si>
  <si>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</si>
  <si>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</si>
  <si>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</si>
  <si>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</si>
  <si>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</si>
  <si>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</si>
  <si>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</si>
  <si>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</si>
  <si>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</si>
  <si>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</si>
  <si>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</si>
  <si>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</si>
  <si>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</si>
  <si>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</si>
  <si>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</si>
  <si>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</si>
  <si>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</si>
  <si>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</si>
  <si>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</si>
  <si>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</si>
  <si>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</si>
  <si>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</si>
  <si>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</si>
  <si>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</si>
  <si>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</si>
  <si>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</si>
  <si>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</si>
  <si>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</si>
  <si>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</si>
  <si>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</si>
  <si>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</si>
  <si>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</si>
  <si>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</si>
  <si>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</si>
  <si>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</si>
  <si>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</si>
  <si>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</si>
  <si>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</si>
  <si>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</si>
  <si>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</si>
  <si>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</si>
  <si>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</si>
  <si>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</si>
  <si>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</si>
  <si>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</si>
  <si>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</si>
  <si>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</si>
  <si>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</si>
  <si>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</si>
  <si>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</si>
  <si>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</si>
  <si>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</si>
  <si>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</si>
  <si>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</si>
  <si>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</si>
  <si>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</si>
  <si>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</si>
  <si>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</si>
  <si>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</si>
  <si>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</si>
  <si>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</si>
  <si>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</si>
  <si>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</si>
  <si>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</si>
  <si>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</si>
  <si>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</si>
  <si>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</si>
  <si>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</si>
  <si>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</si>
  <si>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</si>
  <si>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</si>
  <si>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</si>
  <si>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</si>
  <si>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</si>
  <si>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</si>
  <si>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</si>
  <si>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</si>
  <si>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</si>
  <si>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</si>
  <si>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</si>
  <si>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</si>
  <si>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</si>
  <si>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</si>
  <si>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</si>
  <si>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</si>
  <si>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</si>
  <si>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</si>
  <si>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</si>
  <si>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</si>
  <si>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</si>
  <si>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</si>
  <si>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</si>
  <si>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</si>
  <si>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</si>
  <si>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</si>
  <si>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</si>
  <si>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</si>
  <si>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</si>
  <si>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</si>
  <si>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</si>
  <si>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</si>
  <si>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</si>
  <si>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</si>
  <si>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</si>
  <si>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</si>
  <si>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</si>
  <si>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</si>
  <si>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</si>
  <si>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</si>
  <si>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</si>
  <si>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</si>
  <si>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</si>
  <si>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</si>
  <si>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</si>
  <si>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</si>
  <si>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</si>
  <si>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</si>
  <si>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</si>
  <si>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</si>
  <si>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</si>
  <si>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</si>
  <si>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</si>
  <si>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</si>
  <si>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</si>
  <si>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</si>
  <si>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</si>
  <si>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</si>
  <si>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</si>
  <si>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</si>
  <si>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</si>
  <si>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</si>
  <si>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</si>
  <si>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</si>
  <si>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</si>
  <si>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</si>
  <si>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</si>
  <si>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</si>
  <si>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</si>
  <si>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</si>
  <si>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</si>
  <si>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</si>
  <si>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</si>
  <si>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</si>
  <si>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</si>
  <si>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</si>
  <si>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</si>
  <si>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</si>
  <si>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</si>
  <si>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</si>
  <si>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</si>
  <si>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</si>
  <si>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</si>
  <si>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</si>
  <si>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</si>
  <si>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</si>
  <si>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</si>
  <si>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</si>
  <si>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</si>
  <si>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</si>
  <si>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</si>
  <si>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</si>
  <si>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</si>
  <si>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</si>
  <si>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</si>
  <si>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</si>
  <si>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</si>
  <si>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</si>
  <si>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</si>
  <si>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</si>
  <si>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</si>
  <si>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</si>
  <si>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</si>
  <si>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</si>
  <si>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</si>
  <si>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</si>
  <si>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</si>
  <si>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</si>
  <si>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</si>
  <si>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</si>
  <si>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</si>
  <si>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</si>
  <si>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</si>
  <si>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</si>
  <si>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</si>
  <si>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</si>
  <si>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</si>
  <si>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</si>
  <si>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</si>
  <si>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</si>
  <si>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</si>
  <si>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</si>
  <si>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</si>
  <si>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</si>
  <si>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</si>
  <si>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</si>
  <si>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</si>
  <si>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</si>
  <si>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</si>
  <si>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</si>
  <si>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</si>
  <si>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</si>
  <si>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</si>
  <si>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</si>
  <si>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</si>
  <si>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</si>
  <si>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</si>
  <si>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</si>
  <si>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</si>
  <si>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</si>
  <si>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</si>
  <si>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</si>
  <si>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</si>
  <si>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</si>
  <si>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</si>
  <si>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</si>
  <si>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</si>
  <si>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</si>
  <si>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</si>
  <si>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</si>
  <si>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</si>
  <si>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</si>
  <si>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</si>
  <si>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</si>
  <si>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</si>
  <si>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</si>
  <si>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</si>
  <si>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</si>
  <si>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</si>
  <si>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</si>
  <si>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</si>
  <si>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</si>
  <si>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</si>
  <si>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</si>
  <si>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</si>
  <si>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</si>
  <si>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</si>
  <si>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</si>
  <si>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</si>
  <si>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</si>
  <si>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</si>
  <si>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</si>
  <si>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</si>
  <si>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</si>
  <si>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</si>
  <si>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</si>
  <si>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</si>
  <si>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</si>
  <si>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</si>
  <si>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</si>
  <si>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</si>
  <si>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</si>
  <si>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</si>
  <si>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</si>
  <si>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</si>
  <si>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</si>
  <si>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</si>
  <si>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</si>
  <si>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</si>
  <si>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</si>
  <si>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</si>
  <si>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</si>
  <si>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</si>
  <si>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</si>
  <si>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</si>
  <si>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</si>
  <si>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</si>
  <si>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</si>
  <si>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</si>
  <si>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</si>
  <si>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</si>
  <si>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</si>
  <si>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</si>
  <si>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</si>
  <si>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</si>
  <si>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</si>
  <si>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</si>
  <si>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</si>
  <si>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</si>
  <si>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</si>
  <si>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</si>
  <si>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</si>
  <si>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</si>
  <si>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</si>
  <si>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</si>
  <si>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</si>
  <si>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</si>
  <si>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</si>
  <si>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</si>
  <si>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</si>
  <si>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</si>
  <si>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</si>
  <si>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</si>
  <si>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</si>
  <si>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</si>
  <si>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</si>
  <si>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</si>
  <si>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</si>
  <si>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</si>
  <si>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</si>
  <si>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</si>
  <si>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</si>
  <si>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</si>
  <si>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</si>
  <si>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</si>
  <si>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</si>
  <si>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</si>
  <si>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</si>
  <si>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</si>
  <si>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</si>
  <si>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</si>
  <si>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</si>
  <si>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</si>
  <si>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</si>
  <si>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</si>
  <si>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</si>
  <si>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</si>
  <si>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</si>
  <si>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</si>
  <si>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</si>
  <si>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</si>
  <si>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</si>
  <si>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</si>
  <si>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</si>
  <si>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</si>
  <si>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</si>
  <si>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</si>
  <si>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</si>
  <si>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</si>
  <si>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</si>
  <si>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</si>
  <si>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</si>
  <si>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</si>
  <si>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</si>
  <si>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</si>
  <si>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</si>
  <si>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</si>
  <si>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</si>
  <si>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</si>
  <si>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</si>
  <si>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</si>
  <si>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</si>
  <si>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</si>
  <si>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</si>
  <si>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</si>
  <si>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</si>
  <si>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</si>
  <si>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</si>
  <si>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</si>
  <si>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</si>
  <si>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</si>
  <si>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</si>
  <si>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</si>
  <si>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</si>
  <si>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</si>
  <si>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</si>
  <si>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</si>
  <si>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</si>
  <si>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</si>
  <si>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</si>
  <si>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</si>
  <si>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</si>
  <si>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</si>
  <si>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</si>
  <si>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</si>
  <si>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</si>
  <si>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</si>
  <si>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</si>
  <si>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</si>
  <si>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</si>
  <si>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</si>
  <si>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</si>
  <si>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</si>
  <si>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</si>
  <si>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</si>
  <si>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</si>
  <si>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</si>
  <si>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</si>
  <si>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</si>
  <si>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</si>
  <si>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</si>
  <si>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</si>
  <si>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</si>
  <si>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</si>
  <si>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</si>
  <si>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</si>
  <si>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</si>
  <si>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</si>
  <si>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</si>
  <si>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</si>
  <si>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</si>
  <si>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</si>
  <si>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</si>
  <si>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</si>
  <si>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</si>
  <si>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</si>
  <si>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</si>
  <si>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</si>
  <si>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</si>
  <si>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</si>
  <si>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</si>
  <si>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</si>
  <si>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</si>
  <si>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</si>
  <si>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</si>
  <si>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</si>
  <si>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</si>
  <si>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</si>
  <si>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</si>
  <si>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</si>
  <si>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</si>
  <si>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</si>
  <si>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</si>
  <si>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</si>
  <si>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</si>
  <si>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</si>
  <si>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</si>
  <si>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</si>
  <si>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</si>
  <si>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</si>
  <si>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</si>
  <si>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</si>
  <si>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</si>
  <si>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</si>
  <si>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</si>
  <si>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</si>
  <si>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</si>
  <si>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</si>
  <si>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</si>
  <si>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</si>
  <si>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</si>
  <si>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</si>
  <si>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</si>
  <si>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</si>
  <si>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</si>
  <si>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</si>
  <si>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</si>
  <si>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</si>
  <si>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</si>
  <si>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</si>
  <si>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</si>
  <si>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</si>
  <si>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</si>
  <si>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</si>
  <si>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</si>
  <si>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</si>
  <si>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</si>
  <si>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</si>
  <si>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</si>
  <si>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</si>
  <si>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</si>
  <si>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</si>
  <si>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</si>
  <si>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</si>
  <si>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</si>
  <si>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</si>
  <si>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</si>
  <si>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</si>
  <si>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</si>
  <si>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</si>
  <si>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</si>
  <si>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</si>
  <si>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</si>
  <si>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</si>
  <si>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</si>
  <si>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</si>
  <si>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</si>
  <si>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</si>
  <si>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</si>
  <si>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</si>
  <si>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</si>
  <si>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</si>
  <si>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</si>
  <si>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</si>
  <si>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</si>
  <si>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</si>
  <si>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</si>
  <si>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</si>
  <si>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</si>
  <si>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</si>
  <si>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</si>
  <si>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</si>
  <si>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</si>
  <si>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</si>
  <si>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</si>
  <si>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</si>
  <si>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</si>
  <si>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</si>
  <si>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</si>
  <si>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</si>
  <si>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</si>
  <si>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</si>
  <si>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</si>
  <si>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</si>
  <si>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</si>
  <si>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</si>
  <si>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</si>
  <si>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</si>
  <si>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</si>
  <si>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</si>
  <si>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</si>
  <si>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</si>
  <si>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</si>
  <si>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</si>
  <si>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</si>
  <si>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</si>
  <si>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</si>
  <si>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</si>
  <si>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</si>
  <si>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</si>
  <si>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</si>
  <si>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</si>
  <si>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</si>
  <si>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</si>
  <si>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</si>
  <si>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</si>
  <si>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</si>
  <si>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</si>
  <si>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</si>
  <si>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</si>
  <si>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</si>
  <si>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</si>
  <si>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</si>
  <si>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</si>
  <si>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</si>
  <si>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</si>
  <si>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</si>
  <si>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</si>
  <si>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</si>
  <si>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</si>
  <si>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</si>
  <si>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</si>
  <si>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</si>
  <si>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</si>
  <si>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</si>
  <si>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</si>
  <si>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</si>
  <si>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</si>
  <si>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</si>
  <si>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</si>
  <si>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</si>
  <si>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</si>
  <si>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</si>
  <si>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</si>
  <si>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</si>
  <si>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</si>
  <si>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</si>
  <si>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</si>
  <si>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</si>
  <si>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</si>
  <si>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</si>
  <si>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</si>
  <si>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</si>
  <si>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</si>
  <si>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</si>
  <si>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</si>
  <si>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</si>
  <si>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</si>
  <si>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</si>
  <si>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</si>
  <si>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</si>
  <si>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</si>
  <si>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</si>
  <si>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</si>
  <si>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</si>
  <si>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</si>
  <si>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</si>
  <si>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</si>
  <si>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</si>
  <si>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</si>
  <si>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</si>
  <si>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</si>
  <si>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</si>
  <si>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</si>
  <si>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</si>
  <si>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</si>
  <si>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</si>
  <si>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</si>
  <si>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</si>
  <si>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</si>
  <si>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</si>
  <si>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</si>
  <si>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</si>
  <si>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</si>
  <si>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</si>
  <si>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</si>
  <si>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</si>
  <si>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</si>
  <si>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</si>
  <si>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</si>
  <si>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</si>
  <si>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</si>
  <si>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</si>
  <si>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</si>
  <si>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</si>
  <si>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</si>
  <si>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</si>
  <si>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</si>
  <si>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</si>
  <si>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</si>
  <si>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</si>
  <si>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</si>
  <si>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</si>
  <si>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</si>
  <si>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</si>
  <si>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</si>
  <si>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</si>
  <si>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</si>
  <si>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</si>
  <si>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</si>
  <si>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</si>
  <si>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</si>
  <si>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</si>
  <si>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</si>
  <si>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</si>
  <si>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</si>
  <si>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</si>
  <si>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</si>
  <si>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</si>
  <si>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</si>
  <si>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</si>
  <si>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</si>
  <si>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</si>
  <si>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</si>
  <si>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</si>
  <si>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</si>
  <si>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</si>
  <si>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</si>
  <si>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</si>
  <si>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</si>
  <si>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</si>
  <si>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</si>
  <si>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</si>
  <si>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</si>
  <si>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</si>
  <si>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</si>
  <si>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</si>
  <si>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</si>
  <si>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</si>
  <si>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</si>
  <si>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</si>
  <si>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</si>
  <si>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</si>
  <si>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</si>
  <si>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</si>
  <si>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</si>
  <si>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</si>
  <si>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</si>
  <si>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</si>
  <si>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</si>
  <si>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</si>
  <si>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</si>
  <si>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</si>
  <si>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</si>
  <si>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</si>
  <si>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</si>
  <si>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</si>
  <si>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</si>
  <si>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</si>
  <si>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</si>
  <si>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</si>
  <si>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</si>
  <si>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</si>
  <si>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</si>
  <si>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</si>
  <si>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</si>
  <si>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</si>
  <si>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</si>
  <si>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</si>
  <si>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</si>
  <si>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</si>
  <si>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</si>
  <si>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</si>
  <si>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</si>
  <si>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</si>
  <si>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</si>
  <si>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</si>
  <si>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</si>
  <si>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</si>
  <si>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</si>
  <si>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</si>
  <si>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</si>
  <si>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</si>
  <si>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</si>
  <si>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</si>
  <si>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</si>
  <si>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</si>
  <si>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</si>
  <si>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</si>
  <si>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</si>
  <si>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</si>
  <si>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</si>
  <si>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</si>
  <si>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</si>
  <si>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</si>
  <si>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</si>
  <si>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</si>
  <si>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</si>
  <si>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</si>
  <si>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</si>
  <si>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</si>
  <si>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</si>
  <si>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</si>
  <si>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</si>
  <si>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</si>
  <si>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</si>
  <si>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</si>
  <si>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</si>
  <si>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</si>
  <si>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</si>
  <si>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</si>
  <si>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</si>
  <si>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</si>
  <si>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</si>
  <si>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</si>
  <si>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</si>
  <si>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</si>
  <si>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</si>
  <si>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</si>
  <si>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</si>
  <si>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</si>
  <si>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</si>
  <si>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</si>
  <si>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</si>
  <si>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</si>
  <si>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</si>
  <si>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</si>
  <si>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</si>
  <si>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</si>
  <si>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</si>
  <si>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</si>
  <si>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</si>
  <si>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</si>
  <si>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</si>
  <si>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</si>
  <si>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</si>
  <si>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</si>
  <si>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</si>
  <si>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</si>
  <si>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</si>
  <si>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</si>
  <si>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</si>
  <si>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</si>
  <si>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</si>
  <si>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</si>
  <si>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</si>
  <si>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</si>
  <si>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</si>
  <si>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</si>
  <si>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</si>
  <si>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</si>
  <si>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</si>
  <si>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</si>
  <si>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</si>
  <si>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</si>
  <si>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</si>
  <si>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</si>
  <si>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</si>
  <si>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</si>
  <si>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</si>
  <si>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</si>
  <si>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</si>
  <si>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</si>
  <si>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</si>
  <si>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</si>
  <si>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</si>
  <si>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</si>
  <si>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</si>
  <si>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</si>
  <si>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</si>
  <si>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</si>
  <si>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</si>
  <si>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</si>
  <si>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</si>
  <si>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</si>
  <si>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</si>
  <si>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</si>
  <si>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</si>
  <si>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</si>
  <si>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</si>
  <si>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</si>
  <si>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</si>
  <si>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</si>
  <si>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</si>
  <si>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</si>
  <si>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</si>
  <si>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</si>
  <si>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</si>
  <si>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</si>
  <si>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</si>
  <si>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</si>
  <si>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</si>
  <si>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</si>
  <si>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</si>
  <si>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</si>
  <si>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</si>
  <si>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</si>
  <si>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</si>
  <si>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</si>
  <si>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</si>
  <si>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</si>
  <si>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</si>
  <si>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</si>
  <si>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</si>
  <si>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</si>
  <si>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</si>
  <si>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</si>
  <si>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</si>
  <si>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</si>
  <si>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</si>
  <si>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</si>
  <si>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</si>
  <si>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</si>
  <si>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</si>
  <si>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</si>
  <si>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</si>
  <si>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</si>
  <si>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</si>
  <si>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</si>
  <si>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</si>
  <si>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</si>
  <si>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</si>
  <si>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</si>
  <si>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</si>
  <si>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</si>
  <si>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</si>
  <si>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</si>
  <si>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</si>
  <si>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</si>
  <si>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</si>
  <si>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</si>
  <si>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</si>
  <si>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</si>
  <si>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</si>
  <si>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</si>
  <si>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</si>
  <si>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</si>
  <si>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</si>
  <si>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</si>
  <si>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</si>
  <si>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</si>
  <si>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</si>
  <si>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</si>
  <si>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</si>
  <si>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</si>
  <si>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</si>
  <si>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</si>
  <si>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</si>
  <si>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</si>
  <si>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</si>
  <si>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</si>
  <si>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</si>
  <si>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</si>
  <si>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</si>
  <si>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</si>
  <si>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</si>
  <si>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</si>
  <si>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</si>
  <si>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</si>
  <si>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</si>
  <si>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</si>
  <si>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</si>
  <si>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</si>
  <si>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</si>
  <si>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</si>
  <si>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</si>
  <si>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</si>
  <si>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</si>
  <si>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</si>
  <si>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</si>
  <si>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</si>
  <si>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</si>
  <si>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</si>
  <si>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</si>
  <si>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</si>
  <si>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</si>
  <si>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</si>
  <si>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</si>
  <si>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</si>
  <si>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</si>
  <si>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</si>
  <si>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</si>
  <si>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</si>
  <si>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</si>
  <si>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</si>
  <si>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</si>
  <si>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</si>
  <si>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</si>
  <si>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</si>
  <si>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</si>
  <si>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</si>
  <si>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</si>
  <si>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</si>
  <si>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</si>
  <si>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</si>
  <si>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</si>
  <si>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</si>
  <si>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</si>
  <si>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</si>
  <si>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</si>
  <si>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</si>
  <si>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</si>
  <si>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</si>
  <si>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</si>
  <si>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</si>
  <si>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</si>
  <si>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</si>
  <si>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</si>
  <si>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</si>
  <si>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</si>
  <si>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</si>
  <si>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</si>
  <si>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</si>
  <si>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</si>
  <si>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</si>
  <si>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</si>
  <si>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</si>
  <si>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</si>
  <si>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</si>
  <si>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</si>
  <si>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</si>
  <si>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</si>
  <si>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</si>
  <si>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</si>
  <si>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</si>
  <si>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</si>
  <si>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</si>
  <si>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</si>
  <si>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</si>
  <si>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</si>
  <si>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</si>
  <si>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</si>
  <si>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</si>
  <si>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</si>
  <si>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</si>
  <si>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</si>
  <si>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</si>
  <si>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</si>
  <si>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</si>
  <si>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</si>
  <si>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</si>
  <si>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</si>
  <si>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</si>
  <si>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</si>
  <si>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</si>
  <si>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</si>
  <si>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</si>
  <si>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</si>
  <si>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</si>
  <si>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</si>
  <si>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</si>
  <si>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</si>
  <si>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</si>
  <si>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</si>
  <si>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</si>
  <si>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</si>
  <si>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</si>
  <si>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</si>
  <si>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</si>
  <si>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</si>
  <si>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</si>
  <si>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</si>
  <si>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</si>
  <si>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</si>
  <si>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</si>
  <si>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</si>
  <si>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</si>
  <si>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</si>
  <si>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</si>
  <si>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</si>
  <si>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</si>
  <si>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</si>
  <si>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</si>
  <si>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</si>
  <si>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</si>
  <si>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</si>
  <si>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</si>
  <si>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</si>
  <si>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</si>
  <si>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</si>
  <si>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</si>
  <si>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</si>
  <si>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</si>
  <si>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</si>
  <si>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</si>
  <si>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</si>
  <si>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</si>
  <si>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</si>
  <si>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</si>
  <si>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</si>
  <si>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</si>
  <si>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</si>
  <si>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</si>
  <si>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</si>
  <si>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</si>
  <si>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</si>
  <si>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</si>
  <si>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</si>
  <si>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</si>
  <si>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</si>
  <si>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</si>
  <si>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</si>
  <si>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</si>
  <si>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</si>
  <si>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</si>
  <si>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</si>
  <si>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</si>
  <si>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</si>
  <si>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</si>
  <si>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</si>
  <si>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</si>
  <si>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</si>
  <si>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</si>
  <si>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</si>
  <si>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</si>
  <si>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</si>
  <si>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</si>
  <si>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</si>
  <si>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</si>
  <si>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</si>
  <si>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</si>
  <si>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</si>
  <si>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</si>
  <si>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</si>
  <si>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</si>
  <si>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</si>
  <si>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</si>
  <si>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</si>
  <si>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</si>
  <si>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</si>
  <si>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</si>
  <si>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</si>
  <si>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</si>
  <si>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</si>
  <si>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</si>
  <si>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</si>
  <si>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</si>
  <si>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</si>
  <si>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</si>
  <si>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</si>
  <si>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</si>
  <si>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</si>
  <si>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</si>
  <si>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</si>
  <si>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</si>
  <si>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</si>
  <si>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</si>
  <si>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</si>
  <si>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</si>
  <si>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</si>
  <si>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</si>
  <si>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</si>
  <si>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</si>
  <si>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</si>
  <si>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</si>
  <si>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</si>
  <si>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</si>
  <si>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</si>
  <si>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</si>
  <si>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</si>
  <si>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</si>
  <si>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</si>
  <si>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</si>
  <si>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</si>
  <si>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</si>
  <si>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</si>
  <si>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</si>
  <si>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</si>
  <si>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</si>
  <si>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</si>
  <si>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</si>
  <si>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</si>
  <si>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</si>
  <si>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</si>
  <si>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</si>
  <si>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</si>
  <si>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</si>
  <si>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</si>
  <si>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</si>
  <si>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</si>
  <si>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</si>
  <si>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</si>
  <si>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</si>
  <si>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</si>
  <si>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</si>
  <si>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</si>
  <si>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</si>
  <si>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</si>
  <si>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</si>
  <si>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</si>
  <si>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</si>
  <si>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</si>
  <si>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</si>
  <si>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</si>
  <si>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</si>
  <si>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</si>
  <si>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</si>
  <si>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</si>
  <si>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</si>
  <si>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</si>
  <si>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</si>
  <si>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</si>
  <si>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</si>
  <si>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</si>
  <si>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</si>
  <si>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</si>
  <si>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</si>
  <si>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</si>
  <si>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</si>
  <si>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</si>
  <si>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</si>
  <si>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</si>
  <si>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</si>
  <si>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</si>
  <si>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</si>
  <si>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</si>
  <si>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</si>
  <si>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</si>
  <si>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</si>
  <si>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</si>
  <si>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</si>
  <si>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</si>
  <si>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</si>
  <si>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</si>
  <si>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</si>
  <si>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</si>
  <si>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</si>
  <si>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</si>
  <si>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</si>
  <si>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</si>
  <si>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</si>
  <si>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</si>
  <si>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</si>
  <si>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</si>
  <si>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</si>
  <si>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</si>
  <si>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</si>
  <si>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</si>
  <si>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</si>
  <si>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</si>
  <si>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</si>
  <si>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</si>
  <si>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</si>
  <si>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</si>
  <si>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</si>
  <si>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</si>
  <si>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</si>
  <si>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</si>
  <si>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</si>
  <si>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</si>
  <si>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</si>
  <si>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</si>
  <si>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</si>
  <si>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</si>
  <si>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</si>
  <si>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</si>
  <si>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</si>
  <si>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</si>
  <si>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</si>
  <si>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</si>
  <si>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</si>
  <si>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</si>
  <si>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</si>
  <si>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</si>
  <si>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</si>
  <si>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</si>
  <si>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</si>
  <si>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</si>
  <si>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</si>
  <si>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</si>
  <si>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</si>
  <si>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</si>
  <si>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</si>
  <si>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</si>
  <si>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</si>
  <si>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</si>
  <si>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</si>
  <si>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</si>
  <si>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</si>
  <si>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</si>
  <si>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</si>
  <si>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</si>
  <si>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</si>
  <si>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</si>
  <si>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</si>
  <si>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</si>
  <si>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</si>
  <si>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</si>
  <si>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</si>
  <si>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</si>
  <si>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</si>
  <si>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</si>
  <si>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</si>
  <si>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</si>
  <si>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</si>
  <si>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</si>
  <si>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</si>
  <si>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</si>
  <si>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</si>
  <si>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</si>
  <si>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</si>
  <si>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</si>
  <si>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</si>
  <si>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</si>
  <si>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</si>
  <si>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</si>
  <si>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</si>
  <si>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</si>
  <si>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</si>
  <si>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</si>
  <si>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</si>
  <si>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</si>
  <si>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</si>
  <si>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</si>
  <si>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</si>
  <si>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</si>
  <si>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</si>
  <si>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</si>
  <si>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</si>
  <si>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</si>
  <si>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</si>
  <si>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</si>
  <si>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</si>
  <si>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</si>
  <si>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</si>
  <si>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</si>
  <si>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</si>
  <si>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</si>
  <si>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</si>
  <si>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</si>
  <si>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</si>
  <si>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</si>
  <si>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</si>
  <si>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</si>
  <si>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</si>
  <si>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</si>
  <si>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</si>
  <si>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</si>
  <si>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</si>
  <si>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</si>
  <si>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</si>
  <si>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</si>
  <si>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</si>
  <si>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</si>
  <si>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</si>
  <si>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</si>
  <si>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</si>
  <si>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</si>
  <si>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</si>
  <si>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</si>
  <si>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</si>
  <si>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</si>
  <si>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</si>
  <si>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</si>
  <si>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</si>
  <si>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</si>
  <si>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</si>
  <si>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</si>
  <si>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</si>
  <si>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</si>
  <si>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</si>
  <si>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</si>
  <si>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</si>
  <si>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</si>
  <si>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</si>
  <si>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</si>
  <si>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</si>
  <si>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</si>
  <si>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</si>
  <si>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</si>
  <si>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</si>
  <si>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</si>
  <si>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</si>
  <si>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</si>
  <si>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</si>
  <si>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</si>
  <si>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</si>
  <si>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</si>
  <si>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</si>
  <si>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</si>
  <si>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</si>
  <si>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</si>
  <si>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</si>
  <si>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</si>
  <si>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</si>
  <si>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</si>
  <si>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</si>
  <si>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</si>
  <si>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</si>
  <si>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</si>
  <si>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</si>
  <si>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</si>
  <si>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</si>
  <si>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</si>
  <si>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</si>
  <si>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</si>
  <si>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</si>
  <si>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</si>
  <si>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</si>
  <si>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</si>
  <si>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</si>
  <si>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</si>
  <si>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</si>
  <si>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</si>
  <si>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</si>
  <si>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</si>
  <si>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</si>
  <si>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</si>
  <si>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</si>
  <si>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</si>
  <si>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</si>
  <si>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</si>
  <si>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</si>
  <si>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</si>
  <si>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</si>
  <si>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</si>
  <si>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</si>
  <si>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</si>
  <si>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</si>
  <si>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</si>
  <si>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</si>
  <si>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</si>
  <si>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</si>
  <si>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</si>
  <si>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</si>
  <si>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</si>
  <si>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</si>
  <si>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</si>
  <si>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</si>
  <si>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</si>
  <si>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</si>
  <si>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</si>
  <si>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</si>
  <si>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</si>
  <si>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</si>
  <si>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</si>
  <si>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</si>
  <si>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</si>
  <si>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</si>
  <si>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</si>
  <si>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</si>
  <si>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</si>
  <si>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</si>
  <si>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</si>
  <si>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</si>
  <si>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</si>
  <si>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</si>
  <si>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</si>
  <si>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</si>
  <si>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</si>
  <si>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</si>
  <si>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</si>
  <si>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</si>
  <si>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</si>
  <si>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</si>
  <si>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</si>
  <si>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</si>
  <si>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</si>
  <si>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</si>
  <si>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</si>
  <si>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</si>
  <si>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</si>
  <si>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</si>
  <si>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</si>
  <si>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</si>
  <si>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</si>
  <si>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</si>
  <si>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</si>
  <si>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</si>
  <si>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</si>
  <si>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</si>
  <si>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</si>
  <si>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</si>
  <si>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</si>
  <si>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</si>
  <si>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</si>
  <si>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</si>
  <si>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</si>
  <si>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</si>
  <si>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</si>
  <si>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</si>
  <si>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</si>
  <si>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</si>
  <si>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</si>
  <si>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</si>
  <si>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</si>
  <si>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</si>
  <si>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</si>
  <si>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</si>
  <si>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</si>
  <si>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</si>
  <si>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</si>
  <si>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</si>
  <si>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</si>
  <si>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</si>
  <si>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</si>
  <si>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</si>
  <si>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</si>
  <si>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</si>
  <si>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</si>
  <si>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</si>
  <si>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</si>
  <si>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</si>
  <si>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</si>
  <si>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</si>
  <si>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</si>
  <si>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</si>
  <si>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</si>
  <si>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</si>
  <si>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</si>
  <si>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</si>
  <si>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</si>
  <si>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</si>
  <si>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</si>
  <si>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</si>
  <si>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</si>
  <si>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</si>
  <si>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</si>
  <si>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</si>
  <si>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</si>
  <si>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</si>
  <si>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</si>
  <si>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</si>
  <si>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</si>
  <si>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</si>
  <si>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</si>
  <si>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</si>
  <si>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</si>
  <si>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</si>
  <si>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</si>
  <si>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</si>
  <si>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</si>
  <si>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</si>
  <si>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</si>
  <si>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</si>
  <si>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</si>
  <si>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</si>
  <si>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</si>
  <si>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</si>
  <si>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</si>
  <si>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</si>
  <si>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</si>
  <si>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</si>
  <si>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</si>
  <si>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</si>
  <si>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</si>
  <si>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</si>
  <si>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</si>
  <si>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</si>
  <si>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</si>
  <si>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</si>
  <si>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</si>
  <si>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</si>
  <si>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</si>
  <si>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</si>
  <si>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</si>
  <si>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</si>
  <si>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</si>
  <si>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</si>
  <si>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</si>
  <si>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</si>
  <si>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</si>
  <si>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</si>
  <si>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</si>
  <si>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</si>
  <si>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</si>
  <si>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</si>
  <si>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</si>
  <si>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</si>
  <si>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</si>
  <si>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</si>
  <si>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</si>
  <si>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</si>
  <si>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</si>
  <si>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</si>
  <si>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</si>
  <si>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</si>
  <si>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</si>
  <si>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</si>
  <si>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</si>
  <si>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</si>
  <si>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</si>
  <si>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</si>
  <si>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</si>
  <si>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</si>
  <si>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</si>
  <si>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</si>
  <si>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</si>
  <si>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</si>
  <si>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</si>
  <si>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</si>
  <si>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</si>
  <si>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</si>
  <si>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</si>
  <si>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</si>
  <si>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</si>
  <si>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</si>
  <si>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</si>
  <si>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</si>
  <si>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</si>
  <si>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</si>
  <si>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</si>
  <si>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</si>
  <si>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</si>
  <si>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</si>
  <si>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</si>
  <si>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</si>
  <si>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</si>
  <si>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</si>
  <si>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</si>
  <si>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</si>
  <si>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</si>
  <si>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</si>
  <si>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</si>
  <si>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</si>
  <si>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</si>
  <si>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</si>
  <si>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</si>
  <si>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</si>
  <si>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</si>
  <si>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</si>
  <si>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</si>
  <si>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</si>
  <si>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</si>
  <si>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</si>
  <si>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</si>
  <si>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</si>
  <si>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</si>
  <si>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</si>
  <si>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</si>
  <si>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</si>
  <si>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</si>
  <si>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</si>
  <si>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</si>
  <si>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</si>
  <si>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</si>
  <si>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</si>
  <si>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</si>
  <si>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</si>
  <si>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</si>
  <si>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</si>
  <si>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</si>
  <si>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</si>
  <si>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</si>
  <si>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</si>
  <si>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</si>
  <si>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</si>
  <si>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</si>
  <si>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</si>
  <si>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</si>
  <si>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</si>
  <si>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</si>
  <si>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</si>
  <si>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</si>
  <si>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</si>
  <si>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</si>
  <si>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</si>
  <si>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</si>
  <si>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</si>
  <si>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</si>
  <si>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</si>
  <si>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</si>
  <si>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</si>
  <si>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</si>
  <si>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</si>
  <si>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</si>
  <si>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</si>
  <si>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</si>
  <si>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</si>
  <si>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</si>
  <si>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</si>
  <si>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</si>
  <si>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</si>
  <si>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</si>
  <si>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</si>
  <si>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</si>
  <si>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</si>
  <si>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</si>
  <si>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</si>
  <si>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</si>
  <si>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</si>
  <si>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</si>
  <si>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</si>
  <si>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</si>
  <si>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</si>
  <si>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</si>
  <si>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</si>
  <si>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</si>
  <si>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</si>
  <si>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</si>
  <si>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</si>
  <si>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</si>
  <si>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</si>
  <si>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</si>
  <si>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</si>
  <si>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</si>
  <si>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</si>
  <si>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</si>
  <si>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</si>
  <si>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</si>
  <si>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</si>
  <si>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</si>
  <si>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</si>
  <si>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</si>
  <si>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</si>
  <si>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</si>
  <si>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</si>
  <si>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</si>
  <si>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</si>
  <si>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</si>
  <si>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</si>
  <si>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</si>
  <si>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</si>
  <si>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</si>
  <si>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</si>
  <si>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</si>
  <si>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</si>
  <si>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</si>
  <si>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</si>
  <si>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</si>
  <si>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</si>
  <si>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</si>
  <si>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</si>
  <si>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</si>
  <si>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</si>
  <si>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</si>
  <si>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</si>
  <si>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</si>
  <si>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</si>
  <si>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</si>
  <si>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</si>
  <si>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</si>
  <si>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</si>
  <si>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</si>
  <si>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</si>
  <si>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</si>
  <si>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</si>
  <si>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</si>
  <si>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</si>
  <si>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</si>
  <si>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</si>
  <si>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</si>
  <si>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</si>
  <si>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</si>
  <si>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</si>
  <si>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</si>
  <si>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</si>
  <si>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</si>
  <si>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</si>
  <si>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</si>
  <si>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</si>
  <si>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</si>
  <si>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</si>
  <si>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</si>
  <si>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</si>
  <si>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</si>
  <si>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</si>
  <si>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</si>
  <si>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</si>
  <si>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</si>
  <si>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</si>
  <si>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</si>
  <si>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</si>
  <si>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</si>
  <si>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</si>
  <si>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</si>
  <si>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</si>
  <si>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</si>
  <si>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</si>
  <si>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</si>
  <si>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</si>
  <si>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</si>
  <si>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</si>
  <si>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</si>
  <si>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</si>
  <si>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</si>
  <si>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</si>
  <si>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</si>
  <si>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</si>
  <si>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</si>
  <si>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</si>
  <si>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</si>
  <si>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</si>
  <si>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</si>
  <si>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</si>
  <si>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</si>
  <si>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</si>
  <si>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</si>
  <si>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</si>
  <si>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</si>
  <si>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</si>
  <si>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</si>
  <si>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</si>
  <si>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</si>
  <si>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</si>
  <si>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</si>
  <si>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</si>
  <si>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</si>
  <si>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</si>
  <si>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</si>
  <si>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</si>
  <si>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</si>
  <si>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</si>
  <si>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</si>
  <si>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</si>
  <si>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</si>
  <si>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</si>
  <si>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</si>
  <si>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</si>
  <si>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</si>
  <si>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</si>
  <si>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</si>
  <si>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</si>
  <si>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</si>
  <si>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</si>
  <si>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</si>
  <si>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</si>
  <si>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</si>
  <si>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</si>
  <si>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</si>
  <si>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</si>
  <si>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</si>
  <si>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</si>
  <si>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</si>
  <si>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</si>
  <si>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</si>
  <si>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</si>
  <si>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</si>
  <si>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</si>
  <si>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</si>
  <si>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</si>
  <si>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</si>
  <si>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</si>
  <si>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</si>
  <si>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</si>
  <si>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</si>
  <si>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</si>
  <si>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</si>
  <si>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</si>
  <si>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</si>
  <si>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</si>
  <si>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</si>
  <si>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</si>
  <si>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</si>
  <si>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</si>
  <si>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</si>
  <si>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</si>
  <si>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</si>
  <si>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</si>
  <si>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</si>
  <si>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</si>
  <si>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</si>
  <si>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</si>
  <si>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</si>
  <si>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</si>
  <si>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</si>
  <si>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</si>
  <si>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</si>
  <si>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</si>
  <si>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</si>
  <si>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</si>
  <si>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</si>
  <si>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</si>
  <si>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</si>
  <si>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</si>
  <si>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</si>
  <si>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</si>
  <si>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</si>
  <si>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</si>
  <si>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</si>
  <si>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</si>
  <si>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</si>
  <si>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</si>
  <si>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</si>
  <si>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</si>
  <si>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</si>
  <si>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</si>
  <si>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</si>
  <si>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</si>
  <si>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</si>
  <si>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</si>
  <si>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</si>
  <si>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</si>
  <si>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</si>
  <si>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</si>
  <si>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</si>
  <si>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</si>
  <si>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</si>
  <si>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</si>
  <si>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</si>
  <si>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</si>
  <si>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</si>
  <si>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</si>
  <si>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</si>
  <si>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</si>
  <si>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</si>
  <si>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</si>
  <si>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</si>
  <si>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</si>
  <si>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</si>
  <si>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</si>
  <si>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</si>
  <si>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</si>
  <si>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</si>
  <si>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</si>
  <si>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</si>
  <si>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</si>
  <si>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</si>
  <si>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</si>
  <si>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</si>
  <si>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</si>
  <si>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</si>
  <si>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</si>
  <si>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</si>
  <si>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</si>
  <si>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</si>
  <si>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</si>
  <si>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</si>
  <si>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</si>
  <si>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</si>
  <si>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</si>
  <si>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</si>
  <si>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</si>
  <si>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</si>
  <si>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</si>
  <si>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</si>
  <si>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</si>
  <si>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</si>
  <si>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</si>
  <si>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</si>
  <si>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</si>
  <si>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</si>
  <si>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</si>
  <si>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</si>
  <si>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</si>
  <si>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</si>
  <si>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</si>
  <si>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</si>
  <si>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</si>
  <si>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</si>
  <si>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</si>
  <si>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</si>
  <si>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</si>
  <si>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</si>
  <si>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</si>
  <si>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</si>
  <si>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</si>
  <si>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</si>
  <si>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</si>
  <si>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</si>
  <si>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</si>
  <si>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</si>
  <si>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</si>
  <si>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</si>
  <si>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</si>
  <si>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</si>
  <si>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</si>
  <si>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</si>
  <si>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</si>
  <si>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</si>
  <si>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</si>
  <si>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</si>
  <si>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</si>
  <si>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</si>
  <si>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</si>
  <si>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</si>
  <si>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</si>
  <si>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</si>
  <si>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</si>
  <si>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</si>
  <si>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</si>
  <si>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</si>
  <si>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</si>
  <si>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</si>
  <si>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</si>
  <si>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</si>
  <si>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</si>
  <si>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</si>
  <si>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</si>
  <si>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</si>
  <si>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</si>
  <si>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</si>
  <si>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</si>
  <si>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</si>
  <si>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</si>
  <si>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</si>
  <si>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</si>
  <si>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</si>
  <si>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</si>
  <si>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</si>
  <si>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</si>
  <si>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</si>
  <si>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</si>
  <si>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</si>
  <si>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</si>
  <si>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</si>
  <si>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</si>
  <si>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</si>
  <si>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</si>
  <si>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</si>
  <si>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</si>
  <si>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</si>
  <si>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</si>
  <si>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</si>
  <si>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</si>
  <si>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</si>
  <si>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</si>
  <si>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</si>
  <si>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</si>
  <si>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</si>
  <si>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</si>
  <si>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</si>
  <si>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</si>
  <si>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</si>
  <si>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</si>
  <si>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</si>
  <si>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</si>
  <si>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</si>
  <si>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</si>
  <si>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</si>
  <si>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</si>
  <si>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</si>
  <si>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</si>
  <si>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</si>
  <si>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</si>
  <si>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</si>
  <si>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</si>
  <si>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</si>
  <si>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</si>
  <si>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</si>
  <si>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</si>
  <si>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</si>
  <si>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</si>
  <si>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</si>
  <si>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</si>
  <si>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</si>
  <si>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</si>
  <si>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</si>
  <si>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</si>
  <si>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</si>
  <si>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</si>
  <si>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</si>
  <si>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</si>
  <si>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</si>
  <si>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</si>
  <si>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</si>
  <si>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</si>
  <si>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</si>
  <si>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</si>
  <si>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</si>
  <si>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</si>
  <si>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</si>
  <si>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</si>
  <si>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</si>
  <si>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</si>
  <si>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</si>
  <si>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</si>
  <si>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</si>
  <si>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</si>
  <si>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</si>
  <si>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</si>
  <si>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</si>
  <si>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</si>
  <si>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</si>
  <si>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</si>
  <si>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</si>
  <si>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</si>
  <si>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</si>
  <si>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</si>
  <si>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</si>
  <si>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</si>
  <si>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</si>
  <si>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</si>
  <si>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</si>
  <si>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</si>
  <si>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</si>
  <si>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</si>
  <si>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</si>
  <si>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</si>
  <si>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</si>
  <si>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</si>
  <si>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</si>
  <si>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</si>
  <si>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</si>
  <si>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</si>
  <si>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</si>
  <si>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</si>
  <si>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</si>
  <si>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</si>
  <si>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</si>
  <si>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</si>
  <si>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</si>
  <si>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</si>
  <si>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</si>
  <si>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</si>
  <si>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</si>
  <si>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</si>
  <si>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</si>
  <si>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</si>
  <si>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</si>
  <si>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</si>
  <si>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</si>
  <si>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</si>
  <si>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</si>
  <si>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</si>
  <si>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</si>
  <si>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</si>
  <si>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</si>
  <si>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</si>
  <si>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</si>
  <si>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</si>
  <si>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</si>
  <si>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</si>
  <si>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</si>
  <si>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</si>
  <si>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</si>
  <si>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</si>
  <si>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</si>
  <si>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</si>
  <si>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</si>
  <si>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</si>
  <si>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</si>
  <si>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</si>
  <si>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</si>
  <si>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</si>
  <si>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</si>
  <si>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</si>
  <si>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</si>
  <si>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</si>
  <si>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</si>
  <si>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</si>
  <si>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</si>
  <si>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</si>
  <si>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</si>
  <si>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</si>
  <si>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</si>
  <si>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</si>
  <si>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</si>
  <si>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</si>
  <si>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</si>
  <si>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</si>
  <si>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</si>
  <si>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</si>
  <si>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</si>
  <si>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</si>
  <si>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</si>
  <si>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</si>
  <si>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</si>
  <si>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</si>
  <si>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</si>
  <si>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</si>
  <si>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</si>
  <si>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</si>
  <si>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</si>
  <si>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</si>
  <si>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</si>
  <si>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</si>
  <si>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</si>
  <si>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</si>
  <si>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</si>
  <si>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</si>
  <si>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</si>
  <si>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</si>
  <si>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</si>
  <si>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</si>
  <si>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</si>
  <si>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</si>
  <si>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</si>
  <si>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</si>
  <si>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</si>
  <si>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</si>
  <si>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</si>
  <si>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</si>
  <si>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</si>
  <si>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</si>
  <si>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</si>
  <si>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</si>
  <si>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</si>
  <si>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</si>
  <si>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</si>
  <si>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</si>
  <si>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</si>
  <si>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</si>
  <si>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</si>
  <si>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</si>
  <si>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</si>
  <si>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</si>
  <si>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</si>
  <si>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</si>
  <si>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</si>
  <si>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</si>
  <si>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</si>
  <si>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</si>
  <si>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</si>
  <si>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</si>
  <si>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</si>
  <si>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</si>
  <si>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</si>
  <si>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</si>
  <si>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</si>
  <si>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</si>
  <si>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</si>
  <si>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</si>
  <si>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</si>
  <si>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</si>
  <si>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</si>
  <si>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</si>
  <si>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</si>
  <si>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</si>
  <si>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</si>
  <si>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</si>
  <si>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</si>
  <si>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</si>
  <si>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</si>
  <si>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</si>
  <si>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</si>
  <si>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</si>
  <si>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</si>
  <si>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</si>
  <si>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</si>
  <si>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</si>
  <si>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</si>
  <si>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</si>
  <si>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</si>
  <si>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</si>
  <si>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</si>
  <si>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</si>
  <si>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</si>
  <si>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</si>
  <si>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</si>
  <si>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</si>
  <si>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</si>
  <si>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</si>
  <si>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</si>
  <si>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</si>
  <si>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</si>
  <si>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</si>
  <si>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</si>
  <si>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</si>
  <si>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</si>
  <si>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</si>
  <si>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</si>
  <si>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</si>
  <si>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</si>
  <si>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</si>
  <si>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</si>
  <si>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</si>
  <si>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</si>
  <si>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</si>
  <si>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</si>
  <si>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</si>
  <si>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</si>
  <si>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</si>
  <si>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</si>
  <si>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</si>
  <si>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</si>
  <si>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</si>
  <si>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</si>
  <si>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</si>
  <si>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</si>
  <si>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</si>
  <si>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</si>
  <si>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</si>
  <si>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</si>
  <si>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</si>
  <si>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</si>
  <si>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</si>
  <si>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</si>
  <si>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</si>
  <si>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</si>
  <si>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</si>
  <si>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</si>
  <si>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</si>
  <si>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</si>
  <si>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</si>
  <si>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</si>
  <si>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</si>
  <si>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</si>
  <si>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</si>
  <si>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</si>
  <si>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</si>
  <si>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</si>
  <si>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</si>
  <si>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</si>
  <si>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</si>
  <si>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</si>
  <si>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</si>
  <si>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</si>
  <si>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</si>
  <si>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</si>
  <si>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</si>
  <si>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</si>
  <si>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</si>
  <si>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</si>
  <si>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</si>
  <si>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</si>
  <si>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</si>
  <si>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</si>
  <si>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</si>
  <si>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</si>
  <si>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</si>
  <si>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</si>
  <si>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</si>
  <si>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</si>
  <si>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</si>
  <si>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</si>
  <si>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</si>
  <si>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</si>
  <si>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</si>
  <si>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</si>
  <si>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</si>
  <si>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</si>
  <si>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</si>
  <si>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</si>
  <si>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</si>
  <si>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</si>
  <si>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</si>
  <si>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</si>
  <si>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</si>
  <si>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</si>
  <si>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</si>
  <si>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</si>
  <si>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</si>
  <si>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</si>
  <si>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</si>
  <si>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</si>
  <si>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</si>
  <si>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</si>
  <si>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</si>
  <si>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</si>
  <si>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</si>
  <si>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</si>
  <si>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</si>
  <si>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</si>
  <si>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</si>
  <si>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</si>
  <si>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</si>
  <si>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</si>
  <si>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</si>
  <si>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</si>
  <si>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</si>
  <si>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</si>
  <si>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</si>
  <si>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</si>
  <si>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</si>
  <si>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</si>
  <si>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</si>
  <si>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</si>
  <si>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</si>
  <si>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</si>
  <si>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</si>
  <si>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</si>
  <si>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</si>
  <si>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</si>
  <si>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</si>
  <si>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</si>
  <si>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</si>
  <si>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</si>
  <si>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</si>
  <si>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</si>
  <si>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</si>
  <si>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</si>
  <si>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</si>
  <si>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</si>
  <si>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</si>
  <si>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</si>
  <si>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</si>
  <si>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</si>
  <si>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</si>
  <si>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</si>
  <si>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</si>
  <si>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</si>
  <si>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</si>
  <si>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</si>
  <si>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</si>
  <si>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</si>
  <si>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</si>
  <si>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</si>
  <si>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</si>
  <si>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</si>
  <si>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</si>
  <si>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</si>
  <si>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</si>
  <si>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</si>
  <si>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</si>
  <si>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</si>
  <si>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</si>
  <si>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</si>
  <si>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</si>
  <si>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</si>
  <si>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</si>
  <si>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</si>
  <si>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</si>
  <si>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</si>
  <si>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</si>
  <si>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</si>
  <si>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</si>
  <si>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</si>
  <si>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</si>
  <si>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</si>
  <si>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</si>
  <si>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</si>
  <si>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</si>
  <si>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</si>
  <si>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</si>
  <si>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</si>
  <si>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</si>
  <si>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</si>
  <si>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</si>
  <si>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</si>
  <si>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</si>
  <si>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</si>
  <si>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</si>
  <si>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</si>
  <si>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</si>
  <si>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</si>
  <si>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</si>
  <si>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</si>
  <si>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</si>
  <si>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</si>
  <si>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</si>
  <si>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</si>
  <si>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</si>
  <si>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</si>
  <si>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</si>
  <si>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</si>
  <si>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</si>
  <si>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</si>
  <si>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</si>
  <si>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</si>
  <si>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</si>
  <si>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</si>
  <si>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</si>
  <si>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</si>
  <si>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</si>
  <si>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</si>
  <si>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</si>
  <si>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</si>
  <si>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</si>
  <si>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</si>
  <si>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</si>
  <si>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</si>
  <si>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</si>
  <si>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</si>
  <si>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</si>
  <si>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</si>
  <si>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</si>
  <si>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</si>
  <si>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</si>
  <si>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</si>
  <si>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</si>
  <si>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</si>
  <si>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</si>
  <si>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</si>
  <si>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</si>
  <si>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</si>
  <si>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</si>
  <si>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</si>
  <si>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</si>
  <si>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</si>
  <si>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</si>
  <si>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</si>
  <si>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</si>
  <si>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</si>
  <si>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</si>
  <si>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</si>
  <si>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</si>
  <si>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</si>
  <si>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</si>
  <si>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</si>
  <si>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</si>
  <si>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</si>
  <si>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</si>
  <si>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</si>
  <si>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</si>
  <si>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</si>
  <si>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</si>
  <si>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</si>
  <si>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</si>
  <si>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</si>
  <si>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</si>
  <si>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</si>
  <si>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</si>
  <si>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</si>
  <si>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</si>
  <si>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</si>
  <si>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</si>
  <si>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</si>
  <si>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</si>
  <si>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</si>
  <si>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</si>
  <si>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</si>
  <si>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</si>
  <si>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</si>
  <si>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</si>
  <si>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</si>
  <si>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</si>
  <si>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</si>
  <si>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</si>
  <si>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</si>
  <si>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</si>
  <si>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</si>
  <si>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</si>
  <si>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</si>
  <si>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</si>
  <si>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</si>
  <si>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</si>
  <si>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</si>
  <si>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</si>
  <si>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</si>
  <si>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</si>
  <si>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</si>
  <si>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</si>
  <si>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</si>
  <si>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</si>
  <si>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</si>
  <si>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</si>
  <si>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</si>
  <si>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</si>
  <si>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</si>
  <si>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</si>
  <si>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</si>
  <si>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</si>
  <si>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</si>
  <si>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</si>
  <si>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</si>
  <si>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</si>
  <si>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</si>
  <si>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</si>
  <si>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</si>
  <si>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</si>
  <si>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</si>
  <si>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</si>
  <si>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</si>
  <si>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</si>
  <si>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</si>
  <si>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</si>
  <si>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</si>
  <si>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</si>
  <si>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</si>
  <si>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</si>
  <si>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</si>
  <si>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</si>
  <si>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</si>
  <si>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</si>
  <si>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</si>
  <si>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</si>
  <si>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</si>
  <si>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</si>
  <si>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</si>
  <si>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</si>
  <si>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</si>
  <si>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</si>
  <si>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</si>
  <si>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</si>
  <si>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</si>
  <si>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</si>
  <si>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</si>
  <si>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</si>
  <si>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</si>
  <si>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</si>
  <si>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</si>
  <si>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</si>
  <si>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</si>
  <si>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</si>
  <si>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</si>
  <si>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</si>
  <si>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</si>
  <si>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</si>
  <si>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</si>
  <si>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</si>
  <si>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</si>
  <si>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</si>
  <si>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</si>
  <si>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</si>
  <si>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</si>
  <si>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</si>
  <si>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</si>
  <si>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</si>
  <si>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</si>
  <si>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</si>
  <si>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</si>
  <si>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</si>
  <si>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</si>
  <si>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</si>
  <si>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</si>
  <si>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</si>
  <si>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</si>
  <si>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</si>
  <si>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</si>
  <si>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</si>
  <si>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</si>
  <si>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</si>
  <si>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</si>
  <si>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</si>
  <si>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</si>
  <si>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</si>
  <si>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</si>
  <si>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</si>
  <si>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</si>
  <si>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</si>
  <si>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</si>
  <si>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</si>
  <si>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</si>
  <si>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</si>
  <si>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</si>
  <si>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</si>
  <si>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</si>
  <si>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</si>
  <si>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</si>
  <si>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</si>
  <si>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</si>
  <si>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</si>
  <si>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</si>
  <si>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</si>
  <si>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</si>
  <si>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</si>
  <si>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</si>
  <si>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</si>
  <si>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</si>
  <si>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</si>
  <si>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</si>
  <si>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</si>
  <si>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</si>
  <si>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</si>
  <si>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</si>
  <si>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</si>
  <si>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</si>
  <si>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</si>
  <si>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</si>
  <si>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</si>
  <si>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</si>
  <si>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</si>
  <si>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</si>
  <si>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</si>
  <si>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</si>
  <si>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</si>
  <si>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</si>
  <si>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</si>
  <si>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</si>
  <si>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</si>
  <si>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</si>
  <si>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</si>
  <si>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</si>
  <si>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</si>
  <si>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</si>
  <si>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</si>
  <si>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</si>
  <si>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</si>
  <si>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</si>
  <si>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</si>
  <si>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</si>
  <si>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</si>
  <si>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</si>
  <si>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</si>
  <si>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</si>
  <si>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</si>
  <si>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</si>
  <si>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</si>
  <si>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</si>
  <si>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</si>
  <si>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</si>
  <si>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</si>
  <si>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</si>
  <si>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</si>
  <si>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</si>
  <si>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</si>
  <si>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</si>
  <si>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</si>
  <si>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</si>
  <si>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</si>
  <si>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</si>
  <si>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</si>
  <si>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</si>
  <si>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</si>
  <si>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</si>
  <si>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</si>
  <si>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</si>
  <si>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</si>
  <si>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</si>
  <si>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</si>
  <si>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</si>
  <si>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</si>
  <si>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</si>
  <si>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</si>
  <si>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</si>
  <si>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</si>
  <si>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</si>
  <si>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</si>
  <si>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</si>
  <si>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</si>
  <si>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</si>
  <si>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</si>
  <si>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</si>
  <si>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</si>
  <si>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</si>
  <si>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</si>
  <si>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</si>
  <si>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</si>
  <si>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</si>
  <si>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</si>
  <si>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</si>
  <si>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</si>
  <si>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</si>
  <si>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</si>
  <si>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</si>
  <si>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</si>
  <si>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</si>
  <si>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</si>
  <si>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</si>
  <si>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</si>
  <si>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</si>
  <si>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</si>
  <si>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</si>
  <si>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</si>
  <si>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</si>
  <si>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</si>
  <si>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</si>
  <si>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</si>
  <si>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</si>
  <si>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</si>
  <si>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</si>
  <si>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</si>
  <si>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</si>
  <si>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</si>
  <si>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</si>
  <si>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</si>
  <si>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</si>
  <si>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</si>
  <si>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</si>
  <si>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</si>
  <si>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</si>
  <si>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</si>
  <si>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</si>
  <si>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</si>
  <si>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</si>
  <si>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</si>
  <si>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</si>
  <si>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</si>
  <si>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</si>
  <si>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</si>
  <si>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</si>
  <si>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</si>
  <si>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</si>
  <si>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</si>
  <si>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</si>
  <si>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</si>
  <si>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</si>
  <si>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</si>
  <si>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</si>
  <si>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</si>
  <si>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</si>
  <si>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</si>
  <si>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</si>
  <si>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</si>
  <si>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</si>
  <si>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</si>
  <si>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</si>
  <si>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</si>
  <si>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</si>
  <si>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</si>
  <si>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</si>
  <si>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</si>
  <si>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</si>
  <si>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</si>
  <si>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</si>
  <si>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</si>
  <si>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</si>
  <si>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</si>
  <si>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</si>
  <si>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</si>
  <si>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</si>
  <si>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</si>
  <si>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</si>
  <si>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</si>
  <si>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</si>
  <si>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</si>
  <si>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</si>
  <si>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</si>
  <si>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</si>
  <si>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</si>
  <si>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</si>
  <si>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</si>
  <si>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</si>
  <si>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</si>
  <si>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</si>
  <si>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</si>
  <si>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</si>
  <si>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</si>
  <si>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</si>
  <si>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</si>
  <si>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</si>
  <si>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</si>
  <si>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</si>
  <si>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</si>
  <si>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</si>
  <si>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</si>
  <si>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</si>
  <si>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</si>
  <si>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</si>
  <si>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</si>
  <si>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</si>
  <si>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</si>
  <si>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</si>
  <si>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</si>
  <si>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</si>
  <si>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</si>
  <si>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</si>
  <si>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</si>
  <si>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</si>
  <si>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</si>
  <si>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</si>
  <si>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</si>
  <si>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</si>
  <si>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</si>
  <si>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</si>
  <si>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</si>
  <si>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</si>
  <si>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</si>
  <si>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</si>
  <si>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</si>
  <si>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</si>
  <si>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</si>
  <si>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</si>
  <si>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</si>
  <si>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</si>
  <si>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</si>
  <si>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</si>
  <si>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</si>
  <si>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</si>
  <si>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</si>
  <si>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</si>
  <si>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</si>
  <si>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</si>
  <si>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</si>
  <si>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</si>
  <si>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</si>
  <si>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</si>
  <si>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</si>
  <si>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</si>
  <si>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</si>
  <si>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</si>
  <si>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</si>
  <si>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</si>
  <si>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</si>
  <si>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</si>
  <si>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</si>
  <si>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</si>
  <si>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</si>
  <si>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</si>
  <si>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</si>
  <si>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</si>
  <si>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</si>
  <si>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</si>
  <si>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</si>
  <si>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</si>
  <si>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</si>
  <si>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</si>
  <si>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</si>
  <si>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</si>
  <si>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</si>
  <si>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</si>
  <si>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</si>
  <si>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</si>
  <si>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</si>
  <si>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</si>
  <si>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</si>
  <si>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</si>
  <si>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</si>
  <si>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</si>
  <si>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</si>
  <si>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</si>
  <si>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</si>
  <si>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</si>
  <si>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</si>
  <si>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</si>
  <si>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</si>
  <si>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</si>
  <si>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</si>
  <si>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</si>
  <si>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</si>
  <si>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</si>
  <si>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</si>
  <si>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</si>
  <si>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</si>
  <si>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</si>
  <si>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</si>
  <si>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</si>
  <si>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</si>
  <si>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</si>
  <si>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</si>
  <si>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</si>
  <si>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</si>
  <si>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</si>
  <si>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</si>
  <si>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</si>
  <si>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</si>
  <si>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</si>
  <si>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</si>
  <si>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</si>
  <si>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</si>
  <si>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</si>
  <si>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</si>
  <si>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</si>
  <si>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</si>
  <si>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</si>
  <si>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</si>
  <si>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</si>
  <si>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</si>
  <si>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</si>
  <si>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</si>
  <si>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</si>
  <si>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</si>
  <si>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</si>
  <si>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</si>
  <si>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</si>
  <si>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</si>
  <si>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</si>
  <si>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</si>
  <si>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</si>
  <si>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</si>
  <si>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</si>
  <si>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</si>
  <si>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</si>
  <si>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</si>
  <si>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</si>
  <si>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</si>
  <si>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</si>
  <si>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</si>
  <si>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</si>
  <si>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</si>
  <si>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</si>
  <si>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</si>
  <si>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</si>
  <si>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</si>
  <si>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</si>
  <si>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</si>
  <si>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</si>
  <si>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</si>
  <si>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</si>
  <si>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</si>
  <si>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</si>
  <si>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</si>
  <si>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</si>
  <si>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</si>
  <si>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</si>
  <si>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</si>
  <si>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</si>
  <si>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</si>
  <si>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</si>
  <si>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</si>
  <si>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</si>
  <si>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</si>
  <si>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</si>
  <si>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</si>
  <si>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</si>
  <si>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</si>
  <si>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</si>
  <si>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</si>
  <si>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</si>
  <si>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</si>
  <si>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</si>
  <si>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</si>
  <si>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</si>
  <si>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</si>
  <si>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</si>
  <si>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</si>
  <si>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</si>
  <si>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</si>
  <si>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</si>
  <si>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</si>
  <si>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</si>
  <si>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</si>
  <si>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</si>
  <si>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</si>
  <si>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</si>
  <si>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</si>
  <si>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</si>
  <si>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</si>
  <si>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</si>
  <si>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</si>
  <si>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</si>
  <si>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</si>
  <si>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</si>
  <si>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</si>
  <si>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</si>
  <si>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</si>
  <si>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</si>
  <si>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</si>
  <si>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</si>
  <si>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</si>
  <si>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</si>
  <si>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</si>
  <si>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</si>
  <si>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</si>
  <si>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</si>
  <si>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</si>
  <si>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</si>
  <si>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</si>
  <si>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</si>
  <si>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</si>
  <si>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</si>
  <si>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</si>
  <si>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</si>
  <si>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</si>
  <si>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</si>
  <si>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</si>
  <si>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</si>
  <si>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</si>
  <si>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</si>
  <si>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</si>
  <si>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</si>
  <si>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</si>
  <si>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</si>
  <si>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</si>
  <si>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</si>
  <si>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</si>
  <si>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</si>
  <si>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</si>
  <si>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</si>
  <si>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</si>
  <si>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</si>
  <si>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</si>
  <si>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</si>
  <si>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</si>
  <si>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</si>
  <si>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</si>
  <si>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</si>
  <si>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</si>
  <si>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</si>
  <si>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</si>
  <si>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</si>
  <si>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</si>
  <si>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</si>
  <si>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</si>
  <si>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</si>
  <si>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</si>
  <si>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</si>
  <si>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</si>
  <si>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</si>
  <si>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</si>
  <si>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</si>
  <si>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</si>
  <si>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</si>
  <si>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</si>
  <si>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</si>
  <si>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</si>
  <si>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</si>
  <si>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</si>
  <si>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</si>
  <si>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</si>
  <si>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</si>
  <si>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</si>
  <si>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</si>
  <si>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</si>
  <si>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</si>
  <si>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</si>
  <si>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</si>
  <si>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</si>
  <si>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</si>
  <si>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</si>
  <si>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</si>
  <si>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</si>
  <si>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</si>
  <si>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</si>
  <si>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</si>
  <si>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</si>
  <si>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</si>
  <si>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</si>
  <si>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</si>
  <si>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</si>
  <si>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</si>
  <si>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</si>
  <si>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</si>
  <si>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</si>
  <si>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</si>
  <si>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</si>
  <si>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</si>
  <si>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</si>
  <si>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</si>
  <si>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</si>
  <si>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</si>
  <si>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</si>
  <si>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</si>
  <si>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</si>
  <si>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</si>
  <si>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</si>
  <si>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</si>
  <si>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</si>
  <si>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</si>
  <si>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</si>
  <si>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</si>
  <si>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</si>
  <si>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</si>
  <si>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</si>
  <si>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</si>
  <si>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</si>
  <si>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</si>
  <si>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</si>
  <si>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</si>
  <si>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</si>
  <si>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</si>
  <si>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</si>
  <si>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</si>
  <si>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</si>
  <si>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</si>
  <si>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</si>
  <si>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</si>
  <si>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</si>
  <si>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</si>
  <si>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</si>
  <si>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</si>
  <si>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</si>
  <si>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</si>
  <si>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</si>
  <si>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</si>
  <si>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</si>
  <si>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</si>
  <si>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</si>
  <si>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</si>
  <si>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</si>
  <si>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</si>
  <si>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</si>
  <si>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</si>
  <si>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</si>
  <si>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</si>
  <si>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</si>
  <si>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</si>
  <si>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</si>
  <si>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</si>
  <si>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</si>
  <si>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</si>
  <si>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</si>
  <si>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</si>
  <si>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</si>
  <si>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</si>
  <si>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</si>
  <si>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</si>
  <si>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</si>
  <si>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</si>
  <si>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</si>
  <si>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</si>
  <si>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</si>
  <si>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</si>
  <si>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</si>
  <si>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</si>
  <si>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</si>
  <si>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</si>
  <si>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</si>
  <si>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</si>
  <si>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</si>
  <si>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</si>
  <si>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</si>
  <si>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</si>
  <si>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</si>
  <si>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</si>
  <si>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</si>
  <si>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</si>
  <si>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</si>
  <si>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</si>
  <si>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</si>
  <si>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</si>
  <si>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</si>
  <si>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</si>
  <si>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</si>
  <si>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</si>
  <si>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</si>
  <si>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</si>
  <si>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</si>
  <si>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</si>
  <si>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</si>
  <si>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</si>
  <si>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</si>
  <si>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</si>
  <si>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</si>
  <si>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</si>
  <si>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</si>
  <si>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</si>
  <si>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</si>
  <si>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</si>
  <si>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</si>
  <si>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</si>
  <si>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</si>
  <si>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</si>
  <si>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</si>
  <si>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</si>
  <si>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</si>
  <si>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</si>
  <si>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</si>
  <si>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</si>
  <si>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</si>
  <si>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</si>
  <si>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</si>
  <si>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</si>
  <si>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</si>
  <si>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</si>
  <si>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</si>
  <si>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</si>
  <si>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</si>
  <si>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</si>
  <si>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</si>
  <si>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</si>
  <si>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</si>
  <si>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</si>
  <si>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</si>
  <si>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</si>
  <si>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</si>
  <si>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</si>
  <si>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</si>
  <si>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</si>
  <si>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</si>
  <si>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</si>
  <si>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</si>
  <si>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</si>
  <si>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</si>
  <si>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</si>
  <si>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</si>
  <si>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</si>
  <si>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</si>
  <si>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</si>
  <si>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</si>
  <si>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</si>
  <si>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</si>
  <si>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</si>
  <si>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</si>
  <si>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</si>
  <si>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</si>
  <si>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</si>
  <si>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</si>
  <si>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</si>
  <si>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</si>
  <si>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</si>
  <si>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</si>
  <si>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</si>
  <si>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</si>
  <si>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</si>
  <si>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</si>
  <si>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</si>
  <si>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</si>
  <si>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</si>
  <si>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</si>
  <si>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</si>
  <si>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</si>
  <si>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</si>
  <si>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</si>
  <si>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</si>
  <si>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</si>
  <si>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</si>
  <si>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</si>
  <si>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</si>
  <si>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</si>
  <si>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</si>
  <si>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</si>
  <si>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</si>
  <si>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</si>
  <si>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</si>
  <si>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</si>
  <si>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</si>
  <si>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</si>
  <si>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</si>
  <si>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</si>
  <si>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</si>
  <si>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</si>
  <si>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</si>
  <si>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</si>
  <si>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</si>
  <si>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</si>
  <si>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</si>
  <si>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</si>
  <si>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</si>
  <si>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</si>
  <si>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</si>
  <si>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</si>
  <si>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</si>
  <si>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</si>
  <si>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</si>
  <si>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</si>
  <si>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</si>
  <si>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</si>
  <si>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</si>
  <si>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</si>
  <si>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</si>
  <si>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</si>
  <si>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</si>
  <si>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</si>
  <si>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</si>
  <si>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</si>
  <si>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</si>
  <si>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</si>
  <si>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</si>
  <si>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</si>
  <si>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</si>
  <si>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</si>
  <si>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</si>
  <si>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</si>
  <si>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</si>
  <si>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</si>
  <si>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</si>
  <si>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</si>
  <si>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</si>
  <si>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</si>
  <si>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</si>
  <si>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</si>
  <si>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</si>
  <si>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</si>
  <si>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</si>
  <si>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</si>
  <si>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</si>
  <si>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</si>
  <si>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</si>
  <si>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</si>
  <si>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</si>
  <si>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</si>
  <si>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</si>
  <si>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</si>
  <si>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</si>
  <si>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</si>
  <si>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</si>
  <si>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</si>
  <si>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</si>
  <si>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</si>
  <si>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</si>
  <si>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</si>
  <si>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</si>
  <si>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</si>
  <si>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</si>
  <si>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</si>
  <si>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</si>
  <si>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</si>
  <si>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</si>
  <si>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</si>
  <si>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</si>
  <si>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</si>
  <si>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</si>
  <si>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</si>
  <si>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</si>
  <si>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</si>
  <si>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</si>
  <si>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</si>
  <si>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</si>
  <si>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</si>
  <si>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</si>
  <si>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</si>
  <si>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</si>
  <si>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</si>
  <si>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</si>
  <si>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</si>
  <si>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</si>
  <si>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</si>
  <si>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</si>
  <si>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</si>
  <si>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</si>
  <si>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</si>
  <si>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</si>
  <si>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</si>
  <si>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</si>
  <si>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</si>
  <si>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</si>
  <si>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</si>
  <si>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</si>
  <si>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</si>
  <si>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</si>
  <si>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</si>
  <si>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</si>
  <si>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</si>
  <si>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</si>
  <si>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</si>
  <si>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</si>
  <si>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</si>
  <si>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</si>
  <si>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</si>
  <si>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</si>
  <si>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</si>
  <si>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</si>
  <si>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</si>
  <si>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</si>
  <si>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</si>
  <si>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</si>
  <si>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</si>
  <si>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</si>
  <si>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</si>
  <si>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</si>
  <si>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</si>
  <si>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</si>
  <si>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</si>
  <si>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</si>
  <si>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</si>
  <si>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</si>
  <si>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</si>
  <si>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</si>
  <si>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</si>
  <si>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</si>
  <si>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</si>
  <si>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</si>
  <si>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</si>
  <si>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</si>
  <si>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</si>
  <si>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</si>
  <si>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</si>
  <si>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</si>
  <si>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</si>
  <si>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</si>
  <si>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</si>
  <si>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</si>
  <si>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</si>
  <si>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</si>
  <si>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</si>
  <si>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</si>
  <si>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</si>
  <si>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</si>
  <si>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</si>
  <si>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</si>
  <si>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</si>
  <si>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</si>
  <si>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</si>
  <si>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</si>
  <si>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</si>
  <si>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</si>
  <si>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</si>
  <si>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</si>
  <si>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</si>
  <si>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</si>
  <si>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</si>
  <si>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</si>
  <si>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</si>
  <si>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</si>
  <si>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</si>
  <si>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</si>
  <si>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</si>
  <si>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</si>
  <si>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</si>
  <si>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</si>
  <si>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</si>
  <si>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</si>
  <si>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</si>
  <si>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</si>
  <si>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</si>
  <si>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</si>
  <si>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</si>
  <si>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</si>
  <si>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</si>
  <si>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</si>
  <si>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</si>
  <si>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</si>
  <si>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</si>
  <si>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</si>
  <si>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</si>
  <si>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</si>
  <si>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</si>
  <si>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</si>
  <si>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</si>
  <si>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</si>
  <si>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</si>
  <si>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</si>
  <si>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</si>
  <si>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</si>
  <si>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</si>
  <si>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</si>
  <si>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</si>
  <si>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</si>
  <si>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</si>
  <si>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</si>
  <si>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</si>
  <si>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</si>
  <si>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</si>
  <si>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</si>
  <si>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</si>
  <si>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</si>
  <si>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</si>
  <si>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</si>
  <si>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</si>
  <si>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</si>
  <si>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</si>
  <si>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</si>
  <si>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</si>
  <si>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</si>
  <si>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</si>
  <si>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</si>
  <si>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</si>
  <si>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</si>
  <si>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</si>
  <si>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</si>
  <si>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</si>
  <si>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</si>
  <si>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</si>
  <si>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</si>
  <si>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</si>
  <si>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</si>
  <si>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</si>
  <si>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</si>
  <si>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</si>
  <si>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</si>
  <si>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</si>
  <si>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</si>
  <si>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</si>
  <si>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</si>
  <si>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</si>
  <si>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</si>
  <si>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</si>
  <si>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</si>
  <si>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</si>
  <si>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</si>
  <si>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</si>
  <si>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</si>
  <si>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</si>
  <si>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</si>
  <si>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</si>
  <si>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</si>
  <si>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</si>
  <si>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</si>
  <si>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</si>
  <si>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</si>
  <si>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</si>
  <si>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</si>
  <si>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</si>
  <si>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</si>
  <si>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</si>
  <si>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</si>
  <si>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</si>
  <si>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</si>
  <si>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</si>
  <si>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</si>
  <si>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</si>
  <si>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</si>
  <si>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</si>
  <si>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</si>
  <si>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</si>
  <si>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</si>
  <si>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</si>
  <si>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</si>
  <si>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</si>
  <si>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</si>
  <si>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</si>
  <si>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</si>
  <si>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</si>
  <si>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</si>
  <si>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</si>
  <si>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</si>
  <si>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</si>
  <si>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</si>
  <si>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</si>
  <si>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</si>
  <si>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</si>
  <si>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</si>
  <si>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</si>
  <si>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</si>
  <si>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</si>
  <si>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</si>
  <si>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</si>
  <si>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</si>
  <si>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</si>
  <si>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</si>
  <si>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</si>
  <si>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</si>
  <si>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</si>
  <si>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</si>
  <si>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</si>
  <si>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</si>
  <si>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</si>
  <si>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</si>
  <si>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</si>
  <si>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</si>
  <si>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</si>
  <si>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</si>
  <si>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</si>
  <si>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</si>
  <si>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</si>
  <si>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</si>
  <si>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</si>
  <si>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</si>
  <si>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</si>
  <si>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</si>
  <si>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</si>
  <si>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</si>
  <si>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</si>
  <si>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</si>
  <si>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</si>
  <si>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</si>
  <si>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</si>
  <si>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</si>
  <si>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</si>
  <si>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</si>
  <si>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</si>
  <si>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</si>
  <si>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</si>
  <si>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</si>
  <si>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</si>
  <si>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</si>
  <si>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</si>
  <si>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</si>
  <si>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</si>
  <si>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</si>
  <si>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</si>
  <si>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</si>
  <si>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</si>
  <si>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</si>
  <si>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</si>
  <si>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</si>
  <si>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</si>
  <si>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</si>
  <si>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</si>
  <si>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</si>
  <si>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</si>
  <si>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</si>
  <si>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</si>
  <si>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</si>
  <si>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</si>
  <si>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</si>
  <si>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</si>
  <si>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</si>
  <si>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</si>
  <si>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</si>
  <si>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</si>
  <si>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</si>
  <si>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</si>
  <si>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</si>
  <si>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</si>
  <si>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</si>
  <si>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</si>
  <si>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</si>
  <si>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</si>
  <si>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</si>
  <si>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</si>
  <si>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</si>
  <si>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</si>
  <si>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</si>
  <si>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</si>
  <si>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</si>
  <si>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</si>
  <si>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</si>
  <si>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</si>
  <si>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</si>
  <si>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</si>
  <si>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</si>
  <si>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</si>
  <si>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</si>
  <si>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</si>
  <si>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</si>
  <si>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</si>
  <si>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</si>
  <si>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</si>
  <si>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</si>
  <si>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</si>
  <si>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</si>
  <si>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</si>
  <si>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</si>
  <si>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</si>
  <si>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</si>
  <si>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</si>
  <si>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</si>
  <si>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</si>
  <si>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</si>
  <si>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</si>
  <si>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</si>
  <si>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</si>
  <si>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</si>
  <si>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</si>
  <si>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</si>
  <si>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</si>
  <si>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</si>
  <si>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</si>
  <si>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</si>
  <si>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</si>
  <si>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</si>
  <si>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</si>
  <si>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</si>
  <si>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</si>
  <si>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</si>
  <si>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</si>
  <si>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</si>
  <si>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</si>
  <si>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</si>
  <si>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</si>
  <si>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</si>
  <si>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</si>
  <si>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</si>
  <si>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</si>
  <si>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</si>
  <si>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</si>
  <si>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</si>
  <si>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</si>
  <si>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</si>
  <si>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</si>
  <si>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</si>
  <si>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</si>
  <si>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</si>
  <si>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</si>
  <si>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</si>
  <si>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</si>
  <si>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</si>
  <si>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</si>
  <si>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</si>
  <si>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</si>
  <si>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</si>
  <si>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</si>
  <si>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</si>
  <si>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</si>
  <si>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</si>
  <si>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</si>
  <si>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</si>
  <si>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</si>
  <si>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</si>
  <si>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</si>
  <si>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</si>
  <si>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</si>
  <si>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</si>
  <si>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</si>
  <si>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</si>
  <si>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</si>
  <si>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</si>
  <si>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</si>
  <si>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</si>
  <si>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</si>
  <si>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</si>
  <si>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</si>
  <si>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</si>
  <si>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</si>
  <si>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</si>
  <si>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</si>
  <si>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</si>
  <si>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</si>
  <si>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</si>
  <si>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</si>
  <si>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</si>
  <si>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</si>
  <si>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</si>
  <si>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</si>
  <si>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</si>
  <si>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</si>
  <si>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</si>
  <si>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</si>
  <si>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</si>
  <si>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</si>
  <si>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</si>
  <si>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</si>
  <si>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</si>
  <si>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</si>
  <si>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</si>
  <si>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</si>
  <si>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</si>
  <si>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</si>
  <si>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</si>
  <si>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</si>
  <si>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</si>
  <si>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</si>
  <si>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</si>
  <si>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</si>
  <si>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</si>
  <si>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</si>
  <si>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</si>
  <si>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</si>
  <si>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</si>
  <si>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</si>
  <si>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</si>
  <si>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</si>
  <si>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</si>
  <si>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</si>
  <si>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</si>
  <si>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</si>
  <si>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</si>
  <si>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</si>
  <si>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</si>
  <si>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</si>
  <si>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</si>
  <si>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</si>
  <si>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</si>
  <si>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</si>
  <si>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</si>
  <si>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</si>
  <si>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</si>
  <si>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</si>
  <si>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</si>
  <si>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</si>
  <si>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</si>
  <si>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</si>
  <si>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</si>
  <si>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</si>
  <si>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</si>
  <si>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</si>
  <si>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</si>
  <si>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</si>
  <si>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</si>
  <si>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</si>
  <si>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</si>
  <si>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</si>
  <si>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</si>
  <si>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</si>
  <si>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</si>
  <si>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</si>
  <si>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</si>
  <si>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</si>
  <si>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</si>
  <si>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</si>
  <si>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</si>
  <si>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</si>
  <si>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</si>
  <si>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</si>
  <si>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</si>
  <si>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</si>
  <si>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</si>
  <si>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</si>
  <si>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</si>
  <si>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</si>
  <si>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</si>
  <si>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</si>
  <si>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</si>
  <si>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</si>
  <si>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</si>
  <si>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</si>
  <si>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</si>
  <si>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</si>
  <si>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</si>
  <si>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</si>
  <si>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</si>
  <si>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</si>
  <si>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</si>
  <si>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</si>
  <si>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</si>
  <si>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</si>
  <si>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</si>
  <si>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</si>
  <si>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</si>
  <si>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</si>
  <si>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</si>
  <si>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</si>
  <si>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</si>
  <si>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</si>
  <si>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</si>
  <si>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</si>
  <si>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</si>
  <si>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</si>
  <si>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</si>
  <si>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</si>
  <si>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</si>
  <si>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</si>
  <si>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</si>
  <si>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</si>
  <si>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</si>
  <si>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</si>
  <si>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</si>
  <si>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</si>
  <si>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</si>
  <si>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</si>
  <si>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</si>
  <si>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</si>
  <si>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</si>
  <si>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</si>
  <si>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</si>
  <si>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</si>
  <si>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</si>
  <si>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</si>
  <si>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</si>
  <si>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</si>
  <si>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</si>
  <si>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</si>
  <si>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</si>
  <si>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</si>
  <si>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</si>
  <si>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</si>
  <si>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</si>
  <si>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</si>
  <si>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</si>
  <si>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</si>
  <si>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</si>
  <si>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</si>
  <si>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</si>
  <si>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</si>
  <si>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</si>
  <si>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</si>
  <si>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</si>
  <si>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</si>
  <si>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</si>
  <si>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</si>
  <si>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</si>
  <si>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</si>
  <si>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</si>
  <si>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</si>
  <si>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</si>
  <si>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</si>
  <si>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</si>
  <si>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</si>
  <si>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</si>
  <si>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</si>
  <si>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</si>
  <si>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</si>
  <si>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</si>
  <si>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</si>
  <si>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</si>
  <si>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</si>
  <si>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</si>
  <si>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</si>
  <si>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</si>
  <si>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</si>
  <si>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</si>
  <si>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</si>
  <si>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</si>
  <si>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</si>
  <si>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</si>
  <si>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</si>
  <si>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</si>
  <si>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</si>
  <si>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</si>
  <si>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</si>
  <si>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</si>
  <si>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</si>
  <si>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</si>
  <si>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</si>
  <si>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</si>
  <si>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</si>
  <si>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</si>
  <si>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</si>
  <si>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</si>
  <si>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</si>
  <si>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</si>
  <si>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</si>
  <si>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</si>
  <si>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</si>
  <si>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</si>
  <si>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</si>
  <si>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</si>
  <si>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</si>
  <si>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</si>
  <si>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</si>
  <si>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</si>
  <si>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</si>
  <si>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</si>
  <si>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</si>
  <si>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</si>
  <si>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</si>
  <si>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</si>
  <si>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</si>
  <si>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</si>
  <si>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</si>
  <si>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</si>
  <si>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</si>
  <si>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</si>
  <si>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</si>
  <si>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</si>
  <si>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</si>
  <si>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</si>
  <si>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</si>
  <si>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</si>
  <si>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</si>
  <si>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</si>
  <si>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</si>
  <si>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</si>
  <si>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</si>
  <si>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</si>
  <si>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</si>
  <si>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</si>
  <si>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</si>
  <si>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</si>
  <si>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</si>
  <si>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</si>
  <si>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</si>
  <si>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</si>
  <si>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</si>
  <si>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</si>
  <si>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</si>
  <si>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</si>
  <si>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</si>
  <si>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</si>
  <si>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</si>
  <si>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</si>
  <si>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</si>
  <si>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</si>
  <si>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</si>
  <si>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</si>
  <si>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</si>
  <si>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</si>
  <si>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</si>
  <si>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</si>
  <si>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</si>
  <si>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</si>
  <si>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</si>
  <si>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</si>
  <si>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</si>
  <si>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</si>
  <si>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</si>
  <si>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</si>
  <si>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</si>
  <si>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</si>
  <si>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</si>
  <si>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</si>
  <si>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</si>
  <si>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</si>
  <si>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</si>
  <si>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</si>
  <si>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</si>
  <si>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</si>
  <si>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</si>
  <si>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</si>
  <si>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</si>
  <si>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</si>
  <si>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</si>
  <si>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</si>
  <si>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</si>
  <si>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</si>
  <si>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</si>
  <si>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</si>
  <si>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</si>
  <si>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</si>
  <si>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</si>
  <si>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</si>
  <si>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</si>
  <si>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</si>
  <si>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</si>
  <si>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</si>
  <si>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</si>
  <si>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</si>
  <si>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</si>
  <si>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</si>
  <si>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</si>
  <si>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</si>
  <si>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</si>
  <si>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</si>
  <si>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</si>
  <si>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</si>
  <si>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</si>
  <si>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</si>
  <si>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</si>
  <si>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</si>
  <si>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</si>
  <si>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</si>
  <si>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</si>
  <si>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</si>
  <si>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</si>
  <si>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</si>
  <si>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</si>
  <si>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</si>
  <si>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</si>
  <si>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</si>
  <si>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</si>
  <si>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</si>
  <si>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</si>
  <si>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</si>
  <si>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</si>
  <si>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</si>
  <si>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</si>
  <si>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</si>
  <si>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</si>
  <si>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</si>
  <si>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</si>
  <si>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</si>
  <si>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</si>
  <si>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</si>
  <si>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</si>
  <si>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</si>
  <si>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</si>
  <si>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</si>
  <si>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</si>
  <si>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</si>
  <si>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</si>
  <si>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</si>
  <si>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</si>
  <si>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</si>
  <si>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</si>
  <si>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</si>
  <si>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</si>
  <si>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</si>
  <si>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</si>
  <si>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</si>
  <si>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</si>
  <si>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</si>
  <si>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</si>
  <si>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</si>
  <si>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</si>
  <si>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</si>
  <si>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</si>
  <si>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</si>
  <si>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</si>
  <si>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</si>
  <si>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</si>
  <si>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</si>
  <si>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</si>
  <si>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</si>
  <si>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</si>
  <si>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</si>
  <si>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</si>
  <si>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</si>
  <si>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</si>
  <si>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</si>
  <si>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</si>
  <si>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</si>
  <si>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</si>
  <si>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</si>
  <si>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</si>
  <si>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</si>
  <si>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</si>
  <si>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</si>
  <si>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</si>
  <si>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</si>
  <si>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</si>
  <si>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</si>
  <si>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</si>
  <si>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</si>
  <si>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</si>
  <si>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</si>
  <si>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</si>
  <si>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</si>
  <si>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</si>
  <si>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</si>
  <si>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</si>
  <si>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</si>
  <si>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</si>
  <si>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</si>
  <si>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</si>
  <si>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</si>
  <si>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</si>
  <si>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</si>
  <si>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</si>
  <si>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</si>
  <si>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</si>
  <si>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</si>
  <si>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</si>
  <si>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</si>
  <si>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</si>
  <si>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</si>
  <si>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</si>
  <si>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</si>
  <si>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</si>
  <si>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</si>
  <si>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</si>
  <si>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</si>
  <si>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</si>
  <si>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</si>
  <si>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</si>
  <si>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</si>
  <si>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</si>
  <si>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</si>
  <si>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</si>
  <si>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</si>
  <si>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</si>
  <si>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</si>
  <si>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</si>
  <si>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</si>
  <si>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</si>
  <si>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</si>
  <si>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</si>
  <si>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</si>
  <si>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</si>
  <si>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</si>
  <si>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</si>
  <si>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</si>
  <si>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</si>
  <si>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</si>
  <si>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</si>
  <si>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</si>
  <si>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</si>
  <si>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</si>
  <si>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</si>
  <si>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</si>
  <si>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</si>
  <si>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</si>
  <si>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</si>
  <si>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</si>
  <si>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</si>
  <si>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</si>
  <si>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</si>
  <si>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</si>
  <si>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</si>
  <si>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</si>
  <si>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</si>
  <si>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</si>
  <si>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</si>
  <si>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</si>
  <si>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</si>
  <si>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</si>
  <si>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</si>
  <si>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</si>
  <si>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</si>
  <si>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</si>
  <si>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</si>
  <si>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</si>
  <si>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</si>
  <si>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</si>
  <si>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</si>
  <si>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</si>
  <si>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</si>
  <si>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</si>
  <si>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</si>
  <si>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</si>
  <si>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</si>
  <si>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</si>
  <si>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</si>
  <si>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</si>
  <si>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</si>
  <si>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</si>
  <si>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</si>
  <si>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</si>
  <si>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</si>
  <si>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</si>
  <si>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</si>
  <si>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</si>
  <si>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</si>
  <si>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</si>
  <si>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</si>
  <si>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</si>
  <si>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</si>
  <si>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</si>
  <si>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</si>
  <si>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</si>
  <si>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</si>
  <si>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</si>
  <si>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</si>
  <si>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</si>
  <si>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</si>
  <si>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</si>
  <si>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</si>
  <si>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</si>
  <si>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</si>
  <si>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</si>
  <si>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</si>
  <si>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</si>
  <si>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</si>
  <si>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</si>
  <si>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</si>
  <si>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</si>
  <si>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</si>
  <si>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</si>
  <si>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</si>
  <si>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</si>
  <si>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</si>
  <si>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</si>
  <si>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</si>
  <si>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</si>
  <si>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</si>
  <si>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</si>
  <si>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</si>
  <si>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</si>
  <si>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</si>
  <si>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</si>
  <si>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</si>
  <si>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</si>
  <si>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</si>
  <si>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</si>
  <si>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</si>
  <si>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</si>
  <si>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</si>
  <si>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</si>
  <si>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</si>
  <si>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</si>
  <si>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</si>
  <si>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</si>
  <si>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</si>
  <si>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</si>
  <si>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</si>
  <si>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</si>
  <si>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</si>
  <si>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</si>
  <si>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</si>
  <si>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</si>
  <si>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</si>
  <si>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</si>
  <si>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</si>
  <si>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</si>
  <si>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</si>
  <si>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</si>
  <si>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</si>
  <si>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</si>
  <si>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</si>
  <si>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</si>
  <si>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</si>
  <si>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</si>
  <si>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</si>
  <si>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</si>
  <si>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</si>
  <si>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</si>
  <si>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</si>
  <si>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</si>
  <si>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</si>
  <si>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</si>
  <si>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</si>
  <si>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</si>
  <si>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</si>
  <si>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</si>
  <si>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</si>
  <si>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</si>
  <si>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</si>
  <si>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</si>
  <si>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</si>
  <si>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</si>
  <si>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</si>
  <si>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</si>
  <si>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</si>
  <si>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</si>
  <si>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</si>
  <si>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</si>
  <si>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</si>
  <si>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</si>
  <si>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</si>
  <si>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</si>
  <si>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</si>
  <si>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</si>
  <si>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</si>
  <si>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</si>
  <si>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</si>
  <si>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</si>
  <si>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</si>
  <si>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</si>
  <si>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</si>
  <si>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</si>
  <si>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</si>
  <si>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</si>
  <si>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</si>
  <si>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</si>
  <si>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</si>
  <si>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</si>
  <si>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</si>
  <si>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</si>
  <si>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</si>
  <si>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</si>
  <si>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</si>
  <si>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</si>
  <si>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</si>
  <si>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</si>
  <si>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</si>
  <si>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</si>
  <si>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</si>
  <si>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</si>
  <si>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</si>
  <si>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</si>
  <si>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</si>
  <si>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</si>
  <si>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</si>
  <si>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</si>
  <si>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</si>
  <si>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</si>
  <si>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</si>
  <si>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</si>
  <si>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</si>
  <si>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</si>
  <si>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</si>
  <si>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</si>
  <si>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</si>
  <si>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</si>
  <si>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</si>
  <si>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</si>
  <si>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</si>
  <si>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</si>
  <si>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</si>
  <si>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</si>
  <si>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</si>
  <si>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</si>
  <si>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</si>
  <si>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</si>
  <si>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</si>
  <si>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</si>
  <si>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</si>
  <si>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</si>
  <si>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</si>
  <si>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</si>
  <si>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</si>
  <si>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</si>
  <si>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</si>
  <si>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</si>
  <si>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</si>
  <si>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</si>
  <si>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</si>
  <si>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</si>
  <si>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</si>
  <si>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</si>
  <si>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</si>
  <si>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</si>
  <si>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</si>
  <si>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</si>
  <si>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</si>
  <si>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</si>
  <si>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</si>
  <si>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</si>
  <si>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</si>
  <si>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</si>
  <si>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</si>
  <si>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</si>
  <si>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</si>
  <si>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</si>
  <si>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</si>
  <si>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</si>
  <si>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</si>
  <si>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</si>
  <si>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</si>
  <si>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</si>
  <si>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</si>
  <si>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</si>
  <si>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</si>
  <si>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</si>
  <si>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</si>
  <si>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</si>
  <si>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</si>
  <si>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</si>
  <si>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</si>
  <si>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</si>
  <si>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</si>
  <si>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</si>
  <si>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</si>
  <si>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</si>
  <si>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</si>
  <si>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</si>
  <si>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</si>
  <si>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</si>
  <si>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</si>
  <si>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</si>
  <si>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</si>
  <si>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</si>
  <si>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</si>
  <si>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</si>
  <si>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</si>
  <si>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</si>
  <si>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</si>
  <si>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</si>
  <si>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</si>
  <si>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</si>
  <si>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</si>
  <si>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</si>
  <si>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</si>
  <si>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</si>
  <si>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</si>
  <si>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</si>
  <si>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</si>
  <si>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</si>
  <si>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</si>
  <si>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</si>
  <si>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</si>
  <si>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</si>
  <si>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</si>
  <si>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</si>
  <si>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</si>
  <si>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</si>
  <si>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</si>
  <si>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</si>
  <si>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</si>
  <si>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</si>
  <si>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</si>
  <si>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</si>
  <si>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</si>
  <si>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</si>
  <si>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</si>
  <si>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</si>
  <si>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</si>
  <si>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</si>
  <si>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</si>
  <si>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</si>
  <si>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</si>
  <si>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</si>
  <si>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</si>
  <si>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</si>
  <si>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</si>
  <si>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</si>
  <si>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</si>
  <si>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</si>
  <si>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</si>
  <si>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</si>
  <si>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</si>
  <si>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</si>
  <si>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</si>
  <si>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</si>
  <si>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</si>
  <si>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</si>
  <si>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</si>
  <si>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</si>
  <si>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</si>
  <si>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</si>
  <si>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</si>
  <si>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</si>
  <si>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</si>
  <si>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</si>
  <si>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</si>
  <si>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</si>
  <si>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</si>
  <si>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</si>
  <si>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</si>
  <si>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</si>
  <si>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</si>
  <si>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</si>
  <si>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</si>
  <si>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</si>
  <si>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</si>
  <si>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</si>
  <si>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</si>
  <si>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</si>
  <si>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</si>
  <si>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</si>
  <si>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</si>
  <si>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</si>
  <si>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</si>
  <si>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</si>
  <si>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</si>
  <si>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</si>
  <si>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</si>
  <si>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</si>
  <si>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</si>
  <si>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</si>
  <si>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</si>
  <si>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</si>
  <si>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</si>
  <si>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</si>
  <si>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</si>
  <si>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</si>
  <si>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</si>
  <si>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</si>
  <si>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</si>
  <si>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</si>
  <si>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</si>
  <si>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</si>
  <si>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</si>
  <si>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</si>
  <si>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</si>
  <si>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</si>
  <si>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</si>
  <si>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</si>
  <si>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</si>
  <si>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</si>
  <si>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</si>
  <si>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</si>
  <si>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</si>
  <si>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</si>
  <si>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</si>
  <si>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</si>
  <si>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</si>
  <si>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</si>
  <si>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</si>
  <si>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</si>
  <si>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</si>
  <si>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</si>
  <si>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</si>
  <si>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</si>
  <si>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</si>
  <si>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</si>
  <si>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</si>
  <si>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</si>
  <si>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</si>
  <si>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</si>
  <si>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</si>
  <si>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</si>
  <si>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</si>
  <si>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</si>
  <si>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</si>
  <si>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</si>
  <si>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</si>
  <si>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</si>
  <si>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</si>
  <si>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</si>
  <si>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</si>
  <si>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</si>
  <si>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</si>
  <si>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</si>
  <si>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</si>
  <si>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</si>
  <si>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</si>
  <si>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</si>
  <si>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</si>
  <si>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</si>
  <si>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</si>
  <si>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</si>
  <si>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</si>
  <si>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</si>
  <si>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</si>
  <si>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</si>
  <si>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</si>
  <si>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</si>
  <si>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</si>
  <si>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</si>
  <si>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</si>
  <si>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</si>
  <si>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</si>
  <si>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</si>
  <si>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</si>
  <si>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</si>
  <si>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</si>
  <si>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</si>
  <si>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</si>
  <si>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</si>
  <si>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</si>
  <si>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</si>
  <si>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</si>
  <si>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</si>
  <si>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</si>
  <si>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</si>
  <si>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</si>
  <si>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</si>
  <si>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</si>
  <si>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</si>
  <si>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</si>
  <si>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</si>
  <si>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</si>
  <si>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</si>
  <si>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</si>
  <si>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</si>
  <si>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</si>
  <si>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</si>
  <si>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</si>
  <si>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</si>
  <si>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</si>
  <si>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</si>
  <si>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</si>
  <si>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</si>
  <si>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</si>
  <si>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</si>
  <si>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</si>
  <si>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</si>
  <si>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</si>
  <si>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</si>
  <si>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</si>
  <si>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</si>
  <si>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</si>
  <si>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</si>
  <si>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</si>
  <si>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</si>
  <si>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</si>
  <si>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</si>
  <si>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</si>
  <si>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</si>
  <si>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</si>
  <si>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</si>
  <si>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</si>
  <si>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</si>
  <si>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</si>
  <si>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</si>
  <si>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</si>
  <si>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</si>
  <si>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</si>
  <si>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</si>
  <si>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</si>
  <si>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</si>
  <si>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</si>
  <si>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</si>
  <si>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</si>
  <si>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</si>
  <si>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</si>
  <si>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</si>
  <si>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</si>
  <si>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</si>
  <si>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</si>
  <si>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</si>
  <si>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</si>
  <si>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</si>
  <si>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</si>
  <si>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</si>
  <si>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</si>
  <si>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</si>
  <si>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</si>
  <si>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</si>
  <si>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</si>
  <si>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</si>
  <si>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</si>
  <si>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</si>
  <si>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</si>
  <si>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</si>
  <si>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</si>
  <si>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</si>
  <si>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</si>
  <si>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</si>
  <si>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</si>
  <si>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</si>
  <si>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</si>
  <si>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</si>
  <si>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</si>
  <si>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</si>
  <si>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</si>
  <si>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</si>
  <si>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</si>
  <si>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</si>
  <si>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</si>
  <si>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</si>
  <si>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</si>
  <si>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</si>
  <si>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</si>
  <si>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</si>
  <si>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</si>
  <si>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</si>
  <si>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</si>
  <si>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</si>
  <si>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</si>
  <si>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</si>
  <si>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</si>
  <si>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</si>
  <si>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</si>
  <si>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</si>
  <si>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</si>
  <si>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</si>
  <si>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</si>
  <si>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</si>
  <si>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</si>
  <si>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</si>
  <si>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</si>
  <si>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</si>
  <si>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</si>
  <si>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</si>
  <si>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</si>
  <si>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</si>
  <si>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</si>
  <si>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</si>
  <si>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</si>
  <si>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</si>
  <si>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</si>
  <si>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</si>
  <si>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</si>
  <si>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</si>
  <si>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</si>
  <si>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</si>
  <si>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</si>
  <si>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</si>
  <si>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</si>
  <si>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</si>
  <si>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</si>
  <si>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</si>
  <si>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</si>
  <si>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</si>
  <si>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</si>
  <si>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</si>
  <si>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</si>
  <si>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</si>
  <si>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</si>
  <si>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</si>
  <si>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</si>
  <si>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</si>
  <si>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</si>
  <si>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</si>
  <si>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</si>
  <si>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</si>
  <si>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</si>
  <si>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</si>
  <si>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</si>
  <si>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</si>
  <si>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</si>
  <si>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</si>
  <si>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</si>
  <si>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</si>
  <si>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</si>
  <si>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</si>
  <si>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</si>
  <si>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</si>
  <si>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</si>
  <si>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</si>
  <si>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</si>
  <si>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</si>
  <si>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</si>
  <si>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</si>
  <si>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</si>
  <si>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</si>
  <si>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</si>
  <si>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</si>
  <si>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</si>
  <si>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</si>
  <si>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</si>
  <si>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</si>
  <si>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</si>
  <si>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</si>
  <si>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</si>
  <si>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</si>
  <si>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</si>
  <si>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</si>
  <si>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</si>
  <si>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</si>
  <si>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</si>
  <si>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</si>
  <si>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</si>
  <si>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</si>
  <si>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</si>
  <si>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</si>
  <si>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</si>
  <si>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</si>
  <si>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</si>
  <si>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</si>
  <si>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</si>
  <si>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</si>
  <si>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</si>
  <si>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</si>
  <si>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</si>
  <si>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</si>
  <si>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</si>
  <si>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</si>
  <si>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</si>
  <si>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</si>
  <si>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</si>
  <si>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</si>
  <si>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</si>
  <si>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</si>
  <si>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</si>
  <si>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</si>
  <si>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</si>
  <si>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</si>
  <si>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</si>
  <si>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</si>
  <si>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</si>
  <si>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</si>
  <si>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</si>
  <si>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</si>
  <si>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</si>
  <si>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</si>
  <si>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</si>
  <si>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</si>
  <si>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</si>
  <si>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</si>
  <si>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</si>
  <si>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</si>
  <si>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</si>
  <si>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</si>
  <si>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</si>
  <si>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</si>
  <si>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</si>
  <si>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</si>
  <si>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</si>
  <si>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</si>
  <si>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</si>
  <si>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</si>
  <si>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</si>
  <si>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</si>
  <si>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</si>
  <si>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</si>
  <si>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</si>
  <si>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</si>
  <si>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</si>
  <si>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</si>
  <si>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</si>
  <si>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</si>
  <si>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</si>
  <si>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</si>
  <si>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</si>
  <si>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</si>
  <si>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</si>
  <si>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</si>
  <si>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</si>
  <si>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</si>
  <si>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</si>
  <si>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</si>
  <si>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</si>
  <si>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</si>
  <si>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</si>
  <si>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</si>
  <si>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</si>
  <si>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</si>
  <si>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</si>
  <si>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</si>
  <si>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</si>
  <si>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</si>
  <si>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</si>
  <si>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</si>
  <si>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</si>
  <si>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</si>
  <si>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</si>
  <si>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</si>
  <si>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</si>
  <si>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</si>
  <si>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</si>
  <si>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</si>
  <si>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</si>
  <si>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</si>
  <si>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</si>
  <si>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</si>
  <si>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</si>
  <si>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</si>
  <si>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</si>
  <si>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</si>
  <si>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</si>
  <si>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</si>
  <si>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</si>
  <si>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</si>
  <si>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</si>
  <si>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</si>
  <si>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</si>
  <si>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</si>
  <si>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</si>
  <si>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</si>
  <si>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</si>
  <si>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</si>
  <si>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</si>
  <si>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</si>
  <si>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</si>
  <si>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</si>
  <si>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</si>
  <si>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</si>
  <si>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</si>
  <si>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</si>
  <si>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</si>
  <si>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</si>
  <si>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</si>
  <si>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</si>
  <si>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</si>
  <si>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</si>
  <si>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</si>
  <si>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</si>
  <si>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</si>
  <si>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</si>
  <si>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</si>
  <si>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</si>
  <si>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</si>
  <si>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</si>
  <si>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</si>
  <si>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</si>
  <si>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</si>
  <si>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</si>
  <si>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</si>
  <si>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</si>
  <si>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</si>
  <si>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</si>
  <si>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</si>
  <si>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</si>
  <si>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</si>
  <si>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</si>
  <si>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</si>
  <si>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</si>
  <si>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</si>
  <si>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</si>
  <si>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</si>
  <si>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</si>
  <si>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</si>
  <si>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</si>
  <si>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</si>
  <si>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</si>
  <si>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</si>
  <si>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</si>
  <si>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</si>
  <si>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</si>
  <si>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</si>
  <si>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</si>
  <si>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</si>
  <si>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</si>
  <si>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</si>
  <si>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</si>
  <si>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</si>
  <si>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</si>
  <si>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</si>
  <si>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</si>
  <si>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</si>
  <si>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</si>
  <si>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</si>
  <si>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</si>
  <si>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</si>
  <si>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</si>
  <si>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</si>
  <si>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</si>
  <si>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</si>
  <si>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</si>
  <si>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</si>
  <si>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</si>
  <si>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</si>
  <si>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</si>
  <si>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</si>
  <si>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</si>
  <si>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</si>
  <si>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</si>
  <si>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</si>
  <si>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</si>
  <si>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</si>
  <si>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</si>
  <si>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</si>
  <si>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</si>
  <si>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</si>
  <si>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</si>
  <si>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</si>
  <si>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</si>
  <si>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</si>
  <si>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</si>
  <si>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</si>
  <si>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</si>
  <si>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</si>
  <si>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</si>
  <si>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</si>
  <si>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</si>
  <si>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</si>
  <si>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</si>
  <si>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</si>
  <si>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</si>
  <si>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</si>
  <si>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</si>
  <si>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</si>
  <si>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</si>
  <si>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</si>
  <si>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</si>
  <si>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</si>
  <si>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</si>
  <si>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</si>
  <si>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</si>
  <si>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</si>
  <si>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</si>
  <si>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</si>
  <si>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</si>
  <si>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</si>
  <si>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</si>
  <si>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</si>
  <si>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</si>
  <si>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</si>
  <si>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</si>
  <si>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</si>
  <si>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</si>
  <si>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</si>
  <si>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</si>
  <si>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</si>
  <si>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</si>
  <si>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</si>
  <si>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</si>
  <si>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</si>
  <si>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</si>
  <si>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</si>
  <si>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</si>
  <si>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</si>
  <si>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</si>
  <si>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</si>
  <si>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</si>
  <si>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</si>
  <si>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</si>
  <si>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</si>
  <si>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</si>
  <si>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</si>
  <si>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</si>
  <si>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</si>
  <si>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</si>
  <si>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</si>
  <si>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</si>
  <si>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</si>
  <si>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</si>
  <si>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</si>
  <si>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</si>
  <si>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</si>
  <si>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</si>
  <si>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</si>
  <si>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</si>
  <si>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</si>
  <si>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</si>
  <si>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</si>
  <si>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</si>
  <si>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</si>
  <si>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</si>
  <si>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</si>
  <si>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</si>
  <si>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</si>
  <si>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</si>
  <si>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</si>
  <si>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</si>
  <si>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</si>
  <si>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</si>
  <si>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</si>
  <si>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</si>
  <si>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</si>
  <si>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</si>
  <si>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</si>
  <si>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</si>
  <si>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</si>
  <si>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</si>
  <si>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</si>
  <si>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</si>
  <si>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</si>
  <si>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</si>
  <si>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</si>
  <si>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</si>
  <si>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</si>
  <si>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</si>
  <si>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</si>
  <si>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</si>
  <si>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</si>
  <si>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</si>
  <si>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</si>
  <si>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</si>
  <si>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</si>
  <si>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</si>
  <si>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</si>
  <si>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</si>
  <si>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</si>
  <si>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</si>
  <si>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</si>
  <si>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</si>
  <si>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</si>
  <si>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</si>
  <si>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</si>
  <si>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</si>
  <si>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</si>
  <si>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</si>
  <si>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</si>
  <si>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</si>
  <si>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</si>
  <si>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</si>
  <si>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</si>
  <si>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</si>
  <si>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</si>
  <si>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</si>
  <si>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</si>
  <si>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</si>
  <si>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</si>
  <si>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</si>
  <si>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</si>
  <si>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</si>
  <si>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</si>
  <si>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</si>
  <si>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</si>
  <si>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</si>
  <si>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</si>
  <si>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</si>
  <si>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</si>
  <si>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</si>
  <si>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</si>
  <si>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</si>
  <si>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</si>
  <si>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</si>
  <si>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</si>
  <si>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</si>
  <si>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</si>
  <si>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</si>
  <si>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</si>
  <si>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</si>
  <si>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</si>
  <si>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</si>
  <si>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</si>
  <si>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</si>
  <si>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</si>
  <si>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</si>
  <si>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</si>
  <si>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</si>
  <si>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</si>
  <si>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</si>
  <si>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</si>
  <si>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</si>
  <si>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</si>
  <si>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</si>
  <si>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</si>
  <si>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</si>
  <si>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</si>
  <si>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</si>
  <si>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</si>
  <si>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</si>
  <si>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</si>
  <si>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</si>
  <si>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</si>
  <si>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</si>
  <si>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</si>
  <si>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</si>
  <si>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</si>
  <si>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</si>
  <si>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</si>
  <si>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</si>
  <si>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</si>
  <si>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</si>
  <si>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</si>
  <si>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</si>
  <si>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</si>
  <si>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</si>
  <si>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</si>
  <si>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</si>
  <si>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</si>
  <si>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</si>
  <si>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</si>
  <si>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</si>
  <si>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</si>
  <si>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</si>
  <si>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</si>
  <si>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</si>
  <si>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</si>
  <si>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</si>
  <si>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</si>
  <si>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</si>
  <si>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</si>
  <si>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</si>
  <si>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</si>
  <si>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</si>
  <si>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</si>
  <si>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</si>
  <si>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</si>
  <si>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</si>
  <si>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</si>
  <si>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</si>
  <si>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</si>
  <si>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</si>
  <si>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</si>
  <si>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</si>
  <si>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</si>
  <si>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</si>
  <si>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</si>
  <si>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</si>
  <si>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</si>
  <si>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</si>
  <si>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</si>
  <si>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</si>
  <si>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</si>
  <si>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</si>
  <si>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</si>
  <si>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</si>
  <si>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</si>
  <si>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</si>
  <si>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</si>
  <si>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</si>
  <si>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</si>
  <si>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</si>
  <si>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</si>
  <si>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</si>
  <si>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</si>
  <si>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</si>
  <si>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</si>
  <si>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</si>
  <si>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</si>
  <si>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</si>
  <si>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</si>
  <si>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</si>
  <si>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</si>
  <si>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</si>
  <si>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</si>
  <si>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</si>
  <si>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</si>
  <si>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</si>
  <si>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</si>
  <si>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</si>
  <si>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</si>
  <si>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</si>
  <si>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</si>
  <si>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</si>
  <si>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</si>
  <si>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</si>
  <si>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</si>
  <si>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</si>
  <si>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</si>
  <si>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</si>
  <si>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</si>
  <si>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</si>
  <si>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</si>
  <si>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</si>
  <si>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</si>
  <si>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</si>
  <si>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</si>
  <si>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</si>
  <si>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</si>
  <si>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</si>
  <si>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</si>
  <si>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</si>
  <si>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</si>
  <si>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</si>
  <si>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</si>
  <si>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</si>
  <si>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</si>
  <si>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</si>
  <si>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</si>
  <si>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</si>
  <si>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</si>
  <si>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</si>
  <si>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</si>
  <si>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</si>
  <si>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</si>
  <si>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</si>
  <si>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</si>
  <si>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</si>
  <si>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</si>
  <si>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</si>
  <si>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</si>
  <si>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</si>
  <si>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</si>
  <si>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</si>
  <si>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</si>
  <si>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</si>
  <si>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</si>
  <si>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</si>
  <si>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</si>
  <si>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</si>
  <si>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</si>
  <si>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</si>
  <si>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</si>
  <si>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</si>
  <si>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</si>
  <si>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</si>
  <si>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</si>
  <si>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</si>
  <si>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</si>
  <si>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</si>
  <si>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</si>
  <si>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</si>
  <si>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</si>
  <si>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</si>
  <si>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</si>
  <si>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</si>
  <si>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</si>
  <si>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</si>
  <si>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</si>
  <si>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</si>
  <si>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</si>
  <si>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</si>
  <si>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</si>
  <si>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</si>
  <si>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</si>
  <si>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</si>
  <si>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</si>
  <si>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</si>
  <si>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</si>
  <si>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</si>
  <si>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</si>
  <si>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</si>
  <si>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</si>
  <si>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</si>
  <si>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</si>
  <si>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</si>
  <si>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</si>
  <si>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</si>
  <si>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</si>
  <si>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</si>
  <si>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</si>
  <si>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</si>
  <si>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</si>
  <si>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</si>
  <si>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</si>
  <si>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</si>
  <si>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</si>
  <si>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</si>
  <si>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</si>
  <si>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</si>
  <si>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</si>
  <si>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</si>
  <si>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</si>
  <si>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</si>
  <si>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</si>
  <si>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</si>
  <si>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</si>
  <si>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</si>
  <si>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</si>
  <si>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</si>
  <si>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</si>
  <si>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</si>
  <si>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</si>
  <si>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</si>
  <si>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</si>
  <si>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</si>
  <si>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</si>
  <si>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</si>
  <si>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</si>
  <si>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</si>
  <si>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</si>
  <si>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</si>
  <si>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</si>
  <si>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</si>
  <si>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</si>
  <si>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</si>
  <si>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</si>
  <si>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</si>
  <si>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</si>
  <si>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</si>
  <si>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</si>
  <si>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</si>
  <si>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</si>
  <si>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</si>
  <si>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</si>
  <si>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</si>
  <si>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</si>
  <si>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</si>
  <si>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</si>
  <si>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</si>
  <si>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</si>
  <si>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</si>
  <si>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</si>
  <si>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</si>
  <si>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</si>
  <si>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</si>
  <si>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</si>
  <si>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</si>
  <si>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</si>
  <si>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</si>
  <si>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</si>
  <si>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</si>
  <si>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</si>
  <si>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</si>
  <si>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</si>
  <si>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</si>
  <si>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</si>
  <si>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</si>
  <si>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</si>
  <si>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</si>
  <si>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</si>
  <si>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</si>
  <si>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</si>
  <si>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</si>
  <si>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</si>
  <si>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</si>
  <si>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</si>
  <si>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</si>
  <si>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</si>
  <si>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</si>
  <si>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</si>
  <si>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</si>
  <si>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</si>
  <si>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</si>
  <si>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</si>
  <si>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</si>
  <si>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</si>
  <si>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</si>
  <si>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</si>
  <si>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</si>
  <si>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</si>
  <si>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</si>
  <si>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</si>
  <si>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</si>
  <si>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</si>
  <si>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</si>
  <si>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</si>
  <si>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</si>
  <si>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</si>
  <si>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</si>
  <si>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</si>
  <si>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</si>
  <si>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</si>
  <si>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</si>
  <si>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</si>
  <si>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</si>
  <si>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</si>
  <si>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</si>
  <si>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</si>
  <si>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</si>
  <si>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</si>
  <si>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</si>
  <si>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</si>
  <si>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</si>
  <si>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</si>
  <si>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</si>
  <si>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</si>
  <si>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</si>
  <si>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</si>
  <si>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</si>
  <si>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</si>
  <si>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</si>
  <si>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</si>
  <si>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</si>
  <si>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</si>
  <si>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</si>
  <si>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</si>
  <si>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</si>
  <si>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</si>
  <si>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</si>
  <si>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</si>
  <si>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</si>
  <si>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</si>
  <si>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</si>
  <si>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</si>
  <si>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</si>
  <si>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</si>
  <si>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</si>
  <si>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</si>
  <si>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</si>
  <si>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</si>
  <si>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</si>
  <si>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</si>
  <si>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</si>
  <si>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</si>
  <si>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</si>
  <si>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</si>
  <si>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</si>
  <si>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</si>
  <si>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</si>
  <si>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</si>
  <si>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</si>
  <si>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</si>
  <si>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</si>
  <si>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</si>
  <si>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</si>
  <si>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</si>
  <si>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</si>
  <si>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</si>
  <si>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</si>
  <si>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</si>
  <si>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</si>
  <si>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</si>
  <si>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</si>
  <si>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</si>
  <si>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</si>
  <si>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</si>
  <si>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</si>
  <si>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</si>
  <si>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</si>
  <si>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</si>
  <si>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</si>
  <si>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</si>
  <si>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</si>
  <si>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</si>
  <si>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</si>
  <si>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</si>
  <si>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</si>
  <si>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</si>
  <si>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</si>
  <si>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</si>
  <si>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</si>
  <si>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</si>
  <si>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</si>
  <si>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</si>
  <si>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</si>
  <si>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</si>
  <si>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</si>
  <si>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</si>
  <si>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</si>
  <si>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</si>
  <si>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</si>
  <si>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</si>
  <si>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</si>
  <si>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</si>
  <si>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</si>
  <si>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</si>
  <si>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</si>
  <si>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</si>
  <si>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</si>
  <si>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</si>
  <si>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</si>
  <si>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</si>
  <si>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</si>
  <si>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</si>
  <si>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</si>
  <si>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</si>
  <si>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</si>
  <si>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</si>
  <si>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</si>
  <si>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</si>
  <si>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</si>
  <si>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</si>
  <si>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</si>
  <si>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</si>
  <si>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</si>
  <si>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</si>
  <si>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</si>
  <si>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</si>
  <si>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</si>
  <si>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</si>
  <si>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</si>
  <si>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</si>
  <si>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</si>
  <si>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</si>
  <si>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</si>
  <si>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</si>
  <si>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</si>
  <si>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</si>
  <si>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</si>
  <si>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</si>
  <si>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</si>
  <si>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</si>
  <si>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</si>
  <si>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</si>
  <si>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</si>
  <si>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</si>
  <si>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</si>
  <si>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</si>
  <si>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</si>
  <si>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</si>
  <si>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</si>
  <si>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</si>
  <si>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</si>
  <si>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</si>
  <si>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</si>
  <si>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</si>
  <si>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</si>
  <si>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</si>
  <si>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</si>
  <si>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</si>
  <si>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</si>
  <si>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</si>
  <si>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</si>
  <si>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</si>
  <si>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</si>
  <si>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</si>
  <si>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</si>
  <si>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</si>
  <si>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</si>
  <si>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</si>
  <si>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</si>
  <si>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</si>
  <si>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</si>
  <si>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</si>
  <si>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</si>
  <si>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</si>
  <si>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</si>
  <si>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</si>
  <si>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</si>
  <si>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</si>
  <si>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</si>
  <si>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</si>
  <si>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</si>
  <si>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</si>
  <si>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</si>
  <si>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</si>
  <si>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</si>
  <si>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</si>
  <si>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</si>
  <si>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</si>
  <si>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</si>
  <si>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</si>
  <si>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</si>
  <si>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</si>
  <si>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</si>
  <si>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</si>
  <si>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</si>
  <si>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</si>
  <si>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</si>
  <si>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</si>
  <si>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</si>
  <si>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</si>
  <si>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</si>
  <si>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</si>
  <si>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</si>
  <si>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</si>
  <si>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</si>
  <si>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</si>
  <si>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</si>
  <si>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</si>
  <si>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</si>
  <si>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</si>
  <si>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</si>
  <si>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</si>
  <si>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</si>
  <si>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</si>
  <si>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</si>
  <si>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</si>
  <si>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</si>
  <si>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</si>
  <si>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</si>
  <si>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</si>
  <si>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</si>
  <si>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</si>
  <si>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</si>
  <si>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</si>
  <si>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</si>
  <si>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</si>
  <si>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</si>
  <si>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</si>
  <si>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</si>
  <si>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</si>
  <si>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</si>
  <si>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</si>
  <si>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</si>
  <si>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</si>
  <si>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</si>
  <si>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</si>
  <si>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</si>
  <si>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</si>
  <si>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</si>
  <si>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</si>
  <si>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</si>
  <si>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</si>
  <si>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</si>
  <si>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</si>
  <si>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</si>
  <si>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</si>
  <si>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</si>
  <si>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</si>
  <si>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</si>
  <si>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</si>
  <si>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</si>
  <si>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</si>
  <si>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</si>
  <si>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</si>
  <si>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</si>
  <si>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</si>
  <si>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</si>
  <si>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</si>
  <si>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</si>
  <si>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</si>
  <si>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</si>
  <si>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</si>
  <si>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</si>
  <si>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</si>
  <si>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</si>
  <si>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</si>
  <si>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</si>
  <si>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</si>
  <si>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</si>
  <si>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</si>
  <si>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</si>
  <si>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</si>
  <si>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</si>
  <si>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</si>
  <si>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</si>
  <si>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</si>
  <si>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</si>
  <si>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</si>
  <si>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</si>
  <si>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</si>
  <si>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</si>
  <si>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</si>
  <si>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</si>
  <si>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</si>
  <si>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</si>
  <si>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</si>
  <si>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</si>
  <si>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</si>
  <si>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</si>
  <si>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</si>
  <si>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</si>
  <si>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</si>
  <si>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</si>
  <si>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</si>
  <si>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</si>
  <si>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</si>
  <si>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</si>
  <si>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</si>
  <si>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</si>
  <si>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</si>
  <si>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</si>
  <si>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</si>
  <si>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</si>
  <si>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</si>
  <si>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</si>
  <si>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</si>
  <si>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</si>
  <si>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</si>
  <si>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</si>
  <si>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</si>
  <si>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</si>
  <si>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</si>
  <si>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</si>
  <si>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</si>
  <si>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</si>
  <si>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</si>
  <si>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</si>
  <si>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</si>
  <si>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</si>
  <si>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</si>
  <si>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</si>
  <si>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</si>
  <si>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</si>
  <si>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</si>
  <si>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</si>
  <si>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</si>
  <si>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</si>
  <si>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</si>
  <si>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</si>
  <si>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</si>
  <si>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</si>
  <si>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</si>
  <si>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</si>
  <si>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</si>
  <si>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</si>
  <si>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</si>
  <si>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</si>
  <si>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</si>
  <si>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</si>
  <si>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</si>
  <si>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</si>
  <si>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</si>
  <si>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</si>
  <si>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</si>
  <si>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</si>
  <si>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</si>
  <si>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</si>
  <si>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</si>
  <si>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</si>
  <si>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</si>
  <si>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</si>
  <si>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</si>
  <si>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</si>
  <si>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</si>
  <si>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</si>
  <si>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</si>
  <si>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</si>
  <si>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</si>
  <si>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</si>
  <si>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</si>
  <si>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</si>
  <si>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</si>
  <si>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</si>
  <si>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</si>
  <si>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</si>
  <si>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</si>
  <si>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</si>
  <si>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</si>
  <si>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</si>
  <si>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</si>
  <si>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</si>
  <si>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</si>
  <si>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</si>
  <si>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</si>
  <si>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</si>
  <si>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</si>
  <si>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</si>
  <si>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</si>
  <si>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</si>
  <si>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</si>
  <si>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</si>
  <si>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</si>
  <si>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</si>
  <si>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</si>
  <si>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</si>
  <si>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</si>
  <si>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</si>
  <si>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</si>
  <si>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</si>
  <si>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</si>
  <si>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</si>
  <si>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</si>
  <si>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</si>
  <si>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</si>
  <si>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</si>
  <si>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</si>
  <si>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</si>
  <si>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</si>
  <si>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</si>
  <si>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</si>
  <si>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</si>
  <si>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</si>
  <si>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</si>
  <si>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</si>
  <si>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</si>
  <si>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</si>
  <si>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</si>
  <si>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</si>
  <si>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</si>
  <si>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</si>
  <si>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</si>
  <si>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</si>
  <si>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</si>
  <si>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</si>
  <si>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</si>
  <si>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</si>
  <si>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</si>
  <si>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</si>
  <si>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</si>
  <si>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</si>
  <si>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</si>
  <si>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</si>
  <si>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</si>
  <si>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</si>
  <si>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</si>
  <si>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</si>
  <si>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</si>
  <si>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</si>
  <si>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</si>
  <si>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</si>
  <si>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</si>
  <si>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</si>
  <si>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</si>
  <si>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</si>
  <si>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</si>
  <si>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</si>
  <si>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</si>
  <si>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</si>
  <si>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</si>
  <si>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</si>
  <si>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</si>
  <si>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</si>
  <si>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</si>
  <si>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</si>
  <si>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</si>
  <si>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</si>
  <si>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</si>
  <si>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</si>
  <si>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</si>
  <si>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</si>
  <si>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</si>
  <si>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</si>
  <si>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</si>
  <si>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</si>
  <si>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</si>
  <si>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</si>
  <si>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</si>
  <si>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</si>
  <si>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</si>
  <si>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</si>
  <si>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</si>
  <si>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</si>
  <si>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</si>
  <si>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</si>
  <si>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</si>
  <si>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</si>
  <si>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</si>
  <si>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</si>
  <si>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</si>
  <si>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</si>
  <si>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</si>
  <si>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</si>
  <si>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</si>
  <si>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</si>
  <si>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</si>
  <si>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</si>
  <si>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</si>
  <si>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</si>
  <si>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</si>
  <si>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</si>
  <si>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</si>
  <si>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</si>
  <si>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</si>
  <si>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</si>
  <si>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</si>
  <si>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</si>
  <si>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</si>
  <si>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</si>
  <si>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</si>
  <si>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</si>
  <si>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</si>
  <si>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</si>
  <si>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</si>
  <si>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</si>
  <si>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</si>
  <si>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</si>
  <si>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</si>
  <si>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</si>
  <si>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</si>
  <si>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</si>
  <si>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</si>
  <si>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</si>
  <si>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</si>
  <si>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</si>
  <si>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</si>
  <si>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</si>
  <si>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</si>
  <si>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</si>
  <si>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</si>
  <si>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</si>
  <si>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</si>
  <si>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</si>
  <si>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</si>
  <si>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</si>
  <si>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</si>
  <si>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</si>
  <si>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</si>
  <si>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</si>
  <si>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</si>
  <si>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</si>
  <si>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</si>
  <si>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</si>
  <si>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</si>
  <si>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</si>
  <si>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</si>
  <si>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</si>
  <si>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</si>
  <si>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</si>
  <si>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</si>
  <si>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</si>
  <si>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</si>
  <si>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</si>
  <si>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</si>
  <si>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</si>
  <si>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</si>
  <si>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</si>
  <si>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</si>
  <si>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</si>
  <si>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</si>
  <si>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</si>
  <si>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</si>
  <si>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</si>
  <si>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</si>
  <si>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</si>
  <si>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</si>
  <si>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</si>
  <si>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</si>
  <si>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</si>
  <si>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</si>
  <si>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</si>
  <si>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</si>
  <si>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</si>
  <si>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</si>
  <si>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</si>
  <si>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</si>
  <si>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</si>
  <si>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</si>
  <si>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</si>
  <si>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</si>
  <si>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</si>
  <si>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</si>
  <si>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</si>
  <si>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</si>
  <si>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</si>
  <si>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</si>
  <si>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</si>
  <si>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</si>
  <si>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</si>
  <si>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</si>
  <si>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</si>
  <si>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</si>
  <si>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</si>
  <si>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</si>
  <si>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</si>
  <si>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</si>
  <si>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</si>
  <si>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</si>
  <si>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</si>
  <si>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</si>
  <si>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</si>
  <si>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</si>
  <si>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</si>
  <si>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</si>
  <si>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</si>
  <si>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</si>
  <si>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</si>
  <si>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</si>
  <si>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</si>
  <si>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</si>
  <si>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</si>
  <si>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</si>
  <si>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</si>
  <si>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</si>
  <si>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</si>
  <si>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</si>
  <si>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</si>
  <si>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</si>
  <si>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</si>
  <si>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</si>
  <si>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</si>
  <si>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</si>
  <si>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</si>
  <si>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</si>
  <si>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</si>
  <si>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</si>
  <si>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</si>
  <si>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</si>
  <si>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</si>
  <si>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</si>
  <si>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</si>
  <si>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</si>
  <si>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</si>
  <si>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</si>
  <si>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</si>
  <si>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</si>
  <si>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</si>
  <si>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</si>
  <si>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</si>
  <si>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</si>
  <si>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</si>
  <si>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</si>
  <si>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</si>
  <si>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</si>
  <si>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</si>
  <si>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</si>
  <si>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</si>
  <si>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</si>
  <si>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</si>
  <si>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</si>
  <si>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</si>
  <si>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</si>
  <si>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</si>
  <si>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</si>
  <si>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</si>
  <si>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</si>
  <si>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</si>
  <si>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</si>
  <si>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</si>
  <si>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</si>
  <si>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</si>
  <si>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</si>
  <si>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</si>
  <si>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</si>
  <si>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</si>
  <si>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</si>
  <si>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</si>
  <si>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</si>
  <si>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</si>
  <si>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</si>
  <si>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</si>
  <si>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</si>
  <si>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</si>
  <si>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</si>
  <si>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</si>
  <si>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</si>
  <si>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</si>
  <si>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</si>
  <si>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</si>
  <si>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</si>
  <si>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</si>
  <si>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</si>
  <si>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</si>
  <si>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</si>
  <si>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</si>
  <si>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</si>
  <si>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</si>
  <si>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</si>
  <si>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</si>
  <si>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</si>
  <si>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</si>
  <si>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</si>
  <si>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</si>
  <si>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</si>
  <si>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</si>
  <si>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</si>
  <si>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</si>
  <si>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</si>
  <si>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</si>
  <si>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</si>
  <si>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</si>
  <si>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</si>
  <si>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</si>
  <si>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</si>
  <si>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</si>
  <si>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</si>
  <si>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</si>
  <si>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</si>
  <si>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</si>
  <si>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</si>
  <si>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</si>
  <si>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</si>
  <si>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</si>
  <si>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</si>
  <si>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</si>
  <si>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</si>
  <si>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</si>
  <si>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</si>
  <si>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</si>
  <si>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</si>
  <si>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</si>
  <si>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</si>
  <si>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</si>
  <si>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</si>
  <si>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</si>
  <si>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</si>
  <si>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</si>
  <si>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</si>
  <si>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</si>
  <si>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</si>
  <si>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</si>
  <si>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</si>
  <si>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</si>
  <si>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</si>
  <si>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</si>
  <si>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</si>
  <si>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</si>
  <si>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</si>
  <si>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</si>
  <si>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</si>
  <si>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</si>
  <si>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</si>
  <si>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</si>
  <si>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</si>
  <si>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</si>
  <si>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</si>
  <si>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</si>
  <si>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</si>
  <si>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</si>
  <si>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</si>
  <si>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</si>
  <si>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</si>
  <si>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</si>
  <si>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</si>
  <si>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</si>
  <si>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</si>
  <si>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</si>
  <si>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</si>
  <si>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</si>
  <si>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</si>
  <si>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</si>
  <si>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</si>
  <si>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</si>
  <si>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</si>
  <si>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</si>
  <si>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</si>
  <si>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</si>
  <si>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</si>
  <si>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</si>
  <si>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</si>
  <si>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</si>
  <si>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</si>
  <si>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</si>
  <si>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</si>
  <si>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</si>
  <si>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</si>
  <si>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</si>
  <si>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</si>
  <si>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</si>
  <si>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</si>
  <si>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</si>
  <si>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</si>
  <si>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</si>
  <si>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</si>
  <si>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</si>
  <si>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</si>
  <si>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</si>
  <si>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</si>
  <si>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</si>
  <si>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</si>
  <si>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</si>
  <si>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</si>
  <si>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</si>
  <si>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</si>
  <si>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</si>
  <si>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</si>
  <si>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</si>
  <si>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</si>
  <si>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</si>
  <si>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</si>
  <si>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</si>
  <si>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</si>
  <si>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</si>
  <si>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</si>
  <si>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</si>
  <si>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</si>
  <si>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</si>
  <si>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</si>
  <si>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</si>
  <si>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</si>
  <si>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</si>
  <si>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</si>
  <si>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</si>
  <si>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</si>
  <si>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</si>
  <si>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</si>
  <si>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</si>
  <si>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</si>
  <si>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</si>
  <si>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</si>
  <si>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</si>
  <si>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</si>
  <si>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</si>
  <si>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</si>
  <si>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</si>
  <si>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</si>
  <si>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</si>
  <si>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</si>
  <si>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</si>
  <si>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</si>
  <si>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</si>
  <si>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</si>
  <si>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</si>
  <si>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</si>
  <si>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</si>
  <si>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</si>
  <si>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</si>
  <si>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</si>
  <si>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</si>
  <si>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</si>
  <si>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</si>
  <si>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</si>
  <si>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</si>
  <si>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</si>
  <si>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</si>
  <si>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</si>
  <si>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</si>
  <si>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</si>
  <si>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</si>
  <si>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</si>
  <si>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</si>
  <si>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</si>
  <si>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</si>
  <si>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</si>
  <si>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</si>
  <si>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</si>
  <si>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</si>
  <si>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</si>
  <si>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</si>
  <si>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</si>
  <si>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</si>
  <si>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</si>
  <si>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</si>
  <si>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</si>
  <si>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</si>
  <si>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</si>
  <si>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</si>
  <si>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</si>
  <si>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</si>
  <si>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</si>
  <si>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</si>
  <si>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</si>
  <si>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</si>
  <si>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</si>
  <si>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</si>
  <si>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</si>
  <si>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</si>
  <si>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</si>
  <si>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</si>
  <si>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</si>
  <si>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</si>
  <si>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</si>
  <si>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</si>
  <si>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</si>
  <si>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</si>
  <si>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</si>
  <si>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</si>
  <si>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</si>
  <si>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</si>
  <si>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</si>
  <si>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</si>
  <si>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</si>
  <si>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</si>
  <si>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</si>
  <si>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</si>
  <si>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</si>
  <si>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</si>
  <si>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</si>
  <si>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</si>
  <si>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</si>
  <si>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</si>
  <si>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</si>
  <si>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</si>
  <si>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</si>
  <si>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</si>
  <si>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</si>
  <si>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</si>
  <si>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</si>
  <si>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</si>
  <si>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</si>
  <si>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</si>
  <si>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</si>
  <si>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</si>
  <si>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</si>
  <si>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</si>
  <si>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</si>
  <si>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</si>
  <si>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</si>
  <si>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</si>
  <si>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</si>
  <si>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</si>
  <si>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</si>
  <si>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</si>
  <si>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</si>
  <si>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</si>
  <si>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</si>
  <si>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</si>
  <si>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</si>
  <si>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</si>
  <si>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</si>
  <si>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</si>
  <si>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</si>
  <si>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</si>
  <si>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</si>
  <si>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</si>
  <si>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</si>
  <si>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</si>
  <si>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</si>
  <si>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</si>
  <si>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</si>
  <si>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</si>
  <si>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</si>
  <si>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</si>
  <si>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</si>
  <si>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</si>
  <si>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</si>
  <si>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</si>
  <si>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</si>
  <si>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</si>
  <si>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</si>
  <si>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</si>
  <si>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</si>
  <si>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</si>
  <si>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</si>
  <si>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</si>
  <si>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</si>
  <si>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</si>
  <si>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</si>
  <si>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</si>
  <si>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</si>
  <si>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</si>
  <si>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</si>
  <si>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</si>
  <si>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</si>
  <si>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</si>
  <si>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</si>
  <si>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</si>
  <si>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</si>
  <si>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</si>
  <si>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</si>
  <si>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</si>
  <si>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</si>
  <si>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</si>
  <si>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</si>
  <si>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</si>
  <si>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</si>
  <si>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</si>
  <si>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</si>
  <si>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</si>
  <si>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</si>
  <si>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</si>
  <si>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</si>
  <si>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</si>
  <si>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</si>
  <si>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</si>
  <si>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</si>
  <si>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</si>
  <si>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</si>
  <si>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</si>
  <si>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</si>
  <si>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</si>
  <si>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</si>
  <si>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</si>
  <si>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</si>
  <si>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</si>
  <si>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</si>
  <si>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</si>
  <si>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</si>
  <si>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</si>
  <si>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</si>
  <si>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</si>
  <si>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</si>
  <si>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</si>
  <si>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</si>
  <si>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</si>
  <si>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</si>
  <si>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</si>
  <si>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</si>
  <si>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</si>
  <si>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</si>
  <si>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</si>
  <si>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</si>
  <si>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</si>
  <si>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</si>
  <si>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</si>
  <si>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</si>
  <si>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</si>
  <si>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</si>
  <si>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</si>
  <si>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</si>
  <si>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</si>
  <si>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</si>
  <si>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</si>
  <si>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</si>
  <si>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</si>
  <si>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</si>
  <si>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</si>
  <si>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</si>
  <si>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</si>
  <si>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</si>
  <si>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</si>
  <si>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</si>
  <si>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</si>
  <si>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</si>
  <si>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</si>
  <si>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</si>
  <si>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</si>
  <si>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</si>
  <si>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</si>
  <si>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</si>
  <si>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</si>
  <si>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</si>
  <si>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</si>
  <si>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</si>
  <si>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</si>
  <si>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</si>
  <si>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</si>
  <si>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</si>
  <si>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</si>
  <si>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</si>
  <si>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</si>
  <si>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</si>
  <si>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</si>
  <si>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</si>
  <si>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</si>
  <si>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</si>
  <si>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</si>
  <si>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</si>
  <si>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</si>
  <si>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</si>
  <si>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</si>
  <si>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</si>
  <si>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</si>
  <si>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</si>
  <si>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</si>
  <si>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</si>
  <si>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</si>
  <si>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</si>
  <si>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</si>
  <si>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</si>
  <si>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</si>
  <si>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</si>
  <si>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</si>
  <si>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</si>
  <si>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</si>
  <si>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</si>
  <si>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</si>
  <si>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</si>
  <si>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</si>
  <si>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</si>
  <si>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</si>
  <si>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</si>
  <si>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</si>
  <si>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</si>
  <si>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</si>
  <si>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</si>
  <si>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</si>
  <si>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</si>
  <si>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</si>
  <si>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</si>
  <si>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</si>
  <si>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</si>
  <si>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</si>
  <si>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</si>
  <si>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</si>
  <si>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</si>
  <si>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</si>
  <si>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</si>
  <si>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</si>
  <si>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</si>
  <si>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</si>
  <si>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</si>
  <si>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</si>
  <si>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</si>
  <si>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</si>
  <si>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</si>
  <si>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</si>
  <si>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</si>
  <si>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</si>
  <si>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</si>
  <si>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</si>
  <si>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</si>
  <si>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</si>
  <si>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</si>
  <si>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</si>
  <si>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</si>
  <si>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</si>
  <si>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</si>
  <si>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</si>
  <si>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</si>
  <si>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</si>
  <si>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</si>
  <si>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</si>
  <si>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</si>
  <si>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</si>
  <si>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</si>
  <si>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</si>
  <si>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</si>
  <si>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</si>
  <si>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</si>
  <si>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</si>
  <si>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</si>
  <si>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</si>
  <si>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</si>
  <si>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</si>
  <si>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</si>
  <si>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</si>
  <si>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</si>
  <si>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</si>
  <si>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</si>
  <si>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</si>
  <si>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</si>
  <si>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</si>
  <si>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</si>
  <si>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</si>
  <si>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</si>
  <si>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</si>
  <si>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</si>
  <si>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</si>
  <si>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</si>
  <si>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</si>
  <si>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</si>
  <si>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</si>
  <si>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</si>
  <si>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</si>
  <si>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</si>
  <si>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</si>
  <si>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</si>
  <si>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</si>
  <si>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</si>
  <si>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</si>
  <si>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</si>
  <si>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</si>
  <si>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</si>
  <si>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</si>
  <si>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</si>
  <si>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</si>
  <si>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</si>
  <si>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</si>
  <si>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</si>
  <si>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</si>
  <si>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</si>
  <si>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</si>
  <si>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</si>
  <si>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</si>
  <si>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</si>
  <si>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</si>
  <si>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</si>
  <si>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</si>
  <si>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</si>
  <si>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</si>
  <si>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</si>
  <si>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</si>
  <si>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</si>
  <si>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</si>
  <si>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</si>
  <si>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</si>
  <si>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</si>
  <si>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</si>
  <si>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</si>
  <si>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</si>
  <si>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</si>
  <si>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</si>
  <si>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</si>
  <si>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</si>
  <si>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</si>
  <si>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</si>
  <si>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</si>
  <si>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</si>
  <si>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</si>
  <si>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</si>
  <si>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</si>
  <si>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</si>
  <si>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</si>
  <si>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</si>
  <si>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</si>
  <si>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</si>
  <si>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</si>
  <si>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</si>
  <si>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</si>
  <si>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</si>
  <si>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</si>
  <si>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</si>
  <si>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</si>
  <si>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</si>
  <si>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</si>
  <si>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</si>
  <si>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</si>
  <si>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</si>
  <si>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</si>
  <si>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</si>
  <si>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</si>
  <si>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</si>
  <si>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</si>
  <si>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</si>
  <si>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</si>
  <si>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</si>
  <si>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</si>
  <si>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</si>
  <si>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</si>
  <si>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</si>
  <si>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</si>
  <si>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</si>
  <si>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</si>
  <si>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</si>
  <si>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</si>
  <si>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</si>
  <si>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</si>
  <si>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</si>
  <si>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</si>
  <si>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</si>
  <si>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</si>
  <si>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</si>
  <si>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</si>
  <si>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</si>
  <si>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</si>
  <si>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</si>
  <si>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</si>
  <si>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</si>
  <si>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</si>
  <si>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</si>
  <si>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</si>
  <si>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</si>
  <si>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</si>
  <si>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</si>
  <si>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</si>
  <si>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</si>
  <si>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</si>
  <si>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</si>
  <si>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</si>
  <si>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</si>
  <si>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</si>
  <si>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</si>
  <si>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</si>
  <si>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</si>
  <si>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</si>
  <si>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</si>
  <si>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</si>
  <si>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</si>
  <si>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</si>
  <si>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</si>
  <si>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</si>
  <si>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</si>
  <si>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</si>
  <si>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</si>
  <si>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</si>
  <si>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</si>
  <si>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</si>
  <si>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</si>
  <si>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</si>
  <si>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</si>
  <si>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</si>
  <si>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</si>
  <si>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</si>
  <si>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</si>
  <si>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</si>
  <si>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</si>
  <si>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</si>
  <si>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</si>
  <si>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</si>
  <si>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</si>
  <si>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</si>
  <si>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</si>
  <si>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</si>
  <si>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</si>
  <si>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</si>
  <si>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</si>
  <si>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</si>
  <si>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</si>
  <si>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</si>
  <si>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</si>
  <si>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</si>
  <si>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</si>
  <si>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</si>
  <si>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</si>
  <si>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</si>
  <si>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</si>
  <si>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</si>
  <si>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</si>
  <si>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</si>
  <si>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</si>
  <si>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</si>
  <si>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</si>
  <si>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</si>
  <si>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</si>
  <si>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</si>
  <si>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</si>
  <si>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</si>
  <si>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</si>
  <si>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</si>
  <si>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</si>
  <si>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</si>
  <si>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</si>
  <si>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</si>
  <si>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</si>
  <si>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</si>
  <si>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</si>
  <si>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</si>
  <si>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</si>
  <si>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</si>
  <si>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</si>
  <si>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</si>
  <si>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</si>
  <si>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</si>
  <si>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</si>
  <si>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</si>
  <si>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</si>
  <si>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</si>
  <si>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</si>
  <si>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</si>
  <si>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</si>
  <si>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</si>
  <si>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</si>
  <si>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</si>
  <si>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</si>
  <si>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</si>
  <si>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</si>
  <si>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</si>
  <si>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</si>
  <si>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</si>
  <si>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</si>
  <si>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</si>
  <si>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</si>
  <si>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</si>
  <si>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</si>
  <si>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</si>
  <si>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</si>
  <si>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</si>
  <si>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</si>
  <si>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</si>
  <si>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</si>
  <si>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</si>
  <si>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</si>
  <si>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</si>
  <si>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</si>
  <si>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</si>
  <si>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</si>
  <si>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</si>
  <si>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</si>
  <si>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</si>
  <si>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</si>
  <si>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</si>
  <si>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</si>
  <si>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</si>
  <si>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</si>
  <si>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</si>
  <si>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</si>
  <si>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</si>
  <si>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</si>
  <si>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</si>
  <si>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</si>
  <si>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</si>
  <si>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</si>
  <si>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</si>
  <si>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</si>
  <si>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</si>
  <si>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</si>
  <si>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</si>
  <si>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</si>
  <si>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</si>
  <si>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</si>
  <si>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</si>
  <si>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</si>
  <si>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</si>
  <si>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</si>
  <si>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</si>
  <si>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</si>
  <si>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</si>
  <si>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</si>
  <si>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</si>
  <si>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</si>
  <si>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</si>
  <si>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</si>
  <si>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</si>
  <si>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</si>
  <si>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</si>
  <si>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</si>
  <si>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</si>
  <si>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</si>
  <si>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</si>
  <si>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</si>
  <si>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</si>
  <si>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</si>
  <si>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</si>
  <si>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</si>
  <si>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</si>
  <si>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</si>
  <si>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</si>
  <si>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</si>
  <si>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</si>
  <si>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</si>
  <si>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</si>
  <si>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</si>
  <si>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</si>
  <si>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</si>
  <si>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</si>
  <si>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</si>
  <si>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</si>
  <si>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</si>
  <si>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</si>
  <si>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</si>
  <si>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</si>
  <si>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</si>
  <si>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</si>
  <si>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</si>
  <si>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</si>
  <si>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</si>
  <si>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</si>
  <si>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</si>
  <si>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</si>
  <si>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</si>
  <si>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</si>
  <si>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</si>
  <si>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</si>
  <si>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</si>
  <si>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</si>
  <si>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</si>
  <si>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</si>
  <si>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</si>
  <si>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</si>
  <si>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</si>
  <si>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</si>
  <si>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</si>
  <si>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</si>
  <si>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</si>
  <si>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</si>
  <si>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</si>
  <si>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</si>
  <si>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</si>
  <si>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</si>
  <si>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</si>
  <si>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</si>
  <si>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</si>
  <si>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</si>
  <si>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</si>
  <si>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</si>
  <si>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</si>
  <si>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</si>
  <si>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</si>
  <si>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</si>
  <si>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</si>
  <si>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</si>
  <si>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</si>
  <si>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</si>
  <si>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</si>
  <si>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</si>
  <si>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</si>
  <si>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</si>
  <si>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</si>
  <si>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</si>
  <si>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</si>
  <si>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</si>
  <si>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</si>
  <si>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</si>
  <si>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</si>
  <si>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</si>
  <si>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</si>
  <si>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</si>
  <si>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</si>
  <si>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</si>
  <si>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</si>
  <si>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</si>
  <si>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</si>
  <si>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</si>
  <si>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</si>
  <si>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</si>
  <si>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</si>
  <si>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</si>
  <si>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</si>
  <si>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</si>
  <si>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</si>
  <si>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</si>
  <si>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</si>
  <si>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</si>
  <si>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</si>
  <si>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</si>
  <si>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</si>
  <si>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</si>
  <si>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</si>
  <si>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</si>
  <si>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</si>
  <si>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</si>
  <si>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</si>
  <si>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</si>
  <si>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</si>
  <si>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</si>
  <si>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</si>
  <si>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</si>
  <si>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</si>
  <si>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</si>
  <si>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</si>
  <si>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</si>
  <si>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</si>
  <si>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</si>
  <si>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</si>
  <si>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</si>
  <si>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</si>
  <si>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</si>
  <si>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</si>
  <si>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</si>
  <si>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</si>
  <si>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</si>
  <si>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</si>
  <si>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</si>
  <si>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</si>
  <si>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</si>
  <si>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</si>
  <si>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</si>
  <si>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</si>
  <si>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</si>
  <si>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</si>
  <si>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</si>
  <si>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</si>
  <si>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</si>
  <si>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</si>
  <si>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</si>
  <si>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</si>
  <si>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</si>
  <si>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</si>
  <si>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</si>
  <si>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</si>
  <si>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</si>
  <si>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</si>
  <si>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</si>
  <si>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</si>
  <si>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</si>
  <si>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</si>
  <si>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</si>
  <si>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</si>
  <si>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</si>
  <si>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</si>
  <si>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</si>
  <si>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</si>
  <si>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</si>
  <si>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</si>
  <si>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</si>
  <si>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</si>
  <si>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</si>
  <si>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</si>
  <si>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</si>
  <si>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</si>
  <si>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</si>
  <si>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</si>
  <si>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</si>
  <si>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</si>
  <si>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</si>
  <si>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</si>
  <si>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</si>
  <si>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</si>
  <si>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</si>
  <si>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</si>
  <si>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</si>
  <si>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</si>
  <si>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</si>
  <si>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</si>
  <si>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</si>
  <si>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</si>
  <si>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</si>
  <si>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</si>
  <si>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</si>
  <si>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</si>
  <si>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</si>
  <si>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</si>
  <si>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</si>
  <si>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</si>
  <si>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</si>
  <si>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</si>
  <si>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</si>
  <si>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</si>
  <si>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</si>
  <si>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</si>
  <si>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</si>
  <si>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</si>
  <si>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</si>
  <si>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</si>
  <si>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</si>
  <si>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</si>
  <si>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</si>
  <si>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</si>
  <si>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</si>
  <si>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</si>
  <si>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</si>
  <si>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</si>
  <si>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</si>
  <si>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</si>
  <si>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</si>
  <si>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</si>
  <si>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</si>
  <si>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</si>
  <si>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</si>
  <si>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</si>
  <si>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</si>
  <si>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</si>
  <si>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</si>
  <si>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</si>
  <si>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</si>
  <si>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</si>
  <si>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</si>
  <si>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</si>
  <si>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</si>
  <si>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</si>
  <si>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</si>
  <si>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</si>
  <si>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</si>
  <si>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</si>
  <si>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</si>
  <si>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</si>
  <si>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</si>
  <si>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</si>
  <si>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</si>
  <si>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</si>
  <si>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</si>
  <si>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</si>
  <si>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</si>
  <si>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</si>
  <si>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</si>
  <si>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</si>
  <si>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</si>
  <si>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</si>
  <si>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</si>
  <si>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</si>
  <si>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</si>
  <si>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</si>
  <si>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</si>
  <si>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</si>
  <si>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</si>
  <si>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</si>
  <si>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</si>
  <si>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</si>
  <si>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</si>
  <si>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</si>
  <si>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</si>
  <si>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</si>
  <si>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</si>
  <si>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</si>
  <si>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</si>
  <si>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</si>
  <si>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</si>
  <si>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</si>
  <si>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</si>
  <si>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</si>
  <si>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</si>
  <si>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</si>
  <si>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</si>
  <si>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</si>
  <si>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</si>
  <si>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</si>
  <si>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</si>
  <si>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</si>
  <si>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</si>
  <si>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</si>
  <si>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</si>
  <si>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</si>
  <si>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</si>
  <si>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</si>
  <si>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</si>
  <si>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</si>
  <si>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</si>
  <si>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</si>
  <si>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</si>
  <si>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</si>
  <si>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</si>
  <si>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</si>
  <si>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</si>
  <si>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</si>
  <si>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</si>
  <si>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</si>
  <si>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</si>
  <si>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</si>
  <si>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</si>
  <si>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</si>
  <si>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</si>
  <si>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</si>
  <si>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</si>
  <si>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</si>
  <si>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</si>
  <si>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</si>
  <si>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</si>
  <si>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</si>
  <si>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</si>
  <si>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</si>
  <si>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</si>
  <si>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</si>
  <si>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</si>
  <si>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</si>
  <si>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</si>
  <si>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</si>
  <si>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</si>
  <si>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</si>
  <si>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</si>
  <si>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</si>
  <si>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</si>
  <si>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</si>
  <si>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</si>
  <si>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</si>
  <si>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</si>
  <si>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</si>
  <si>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</si>
  <si>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</si>
  <si>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</si>
  <si>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</si>
  <si>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</si>
  <si>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</si>
  <si>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</si>
  <si>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</si>
  <si>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</si>
  <si>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</si>
  <si>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</si>
  <si>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</si>
  <si>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</si>
  <si>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</si>
  <si>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</si>
  <si>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</si>
  <si>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</si>
  <si>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</si>
  <si>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</si>
  <si>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</si>
  <si>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</si>
  <si>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</si>
  <si>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</si>
  <si>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</si>
  <si>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</si>
  <si>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</si>
  <si>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</si>
  <si>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</si>
  <si>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</si>
  <si>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</si>
  <si>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</si>
  <si>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</si>
  <si>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</si>
  <si>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</si>
  <si>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</si>
  <si>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</si>
  <si>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</si>
  <si>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</si>
  <si>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</si>
  <si>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</si>
  <si>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</si>
  <si>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</si>
  <si>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</si>
  <si>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</si>
  <si>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</si>
  <si>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</si>
  <si>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</si>
  <si>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</si>
  <si>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</si>
  <si>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</si>
  <si>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</si>
  <si>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</si>
  <si>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</si>
  <si>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</si>
  <si>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</si>
  <si>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</si>
  <si>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</si>
  <si>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</si>
  <si>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</si>
  <si>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</si>
  <si>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</si>
  <si>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</si>
  <si>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</si>
  <si>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</si>
  <si>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</si>
  <si>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</si>
  <si>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</si>
  <si>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</si>
  <si>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</si>
  <si>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</si>
  <si>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</si>
  <si>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</si>
  <si>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</si>
  <si>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</si>
  <si>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</si>
  <si>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</si>
  <si>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</si>
  <si>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</si>
  <si>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</si>
  <si>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</si>
  <si>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</si>
  <si>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</si>
  <si>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</si>
  <si>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</si>
  <si>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</si>
  <si>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</si>
  <si>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</si>
  <si>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</si>
  <si>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</si>
  <si>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</si>
  <si>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</si>
  <si>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</si>
  <si>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</si>
  <si>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</si>
  <si>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</si>
  <si>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</si>
  <si>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</si>
  <si>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</si>
  <si>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</si>
  <si>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</si>
  <si>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</si>
  <si>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</si>
  <si>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</si>
  <si>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</si>
  <si>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</si>
  <si>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</si>
  <si>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</si>
  <si>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</si>
  <si>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</si>
  <si>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</si>
  <si>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</si>
  <si>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</si>
  <si>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</si>
  <si>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</si>
  <si>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</si>
  <si>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</si>
  <si>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</si>
  <si>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</si>
  <si>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</si>
  <si>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</si>
  <si>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</si>
  <si>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</si>
  <si>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</si>
  <si>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</si>
  <si>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</si>
  <si>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</si>
  <si>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</si>
  <si>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</si>
  <si>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</si>
  <si>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</si>
  <si>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</si>
  <si>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</si>
  <si>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</si>
  <si>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</si>
  <si>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</si>
  <si>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</si>
  <si>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</si>
  <si>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</si>
  <si>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</si>
  <si>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</si>
  <si>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</si>
  <si>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</si>
  <si>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</si>
  <si>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</si>
  <si>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</si>
  <si>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</si>
  <si>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</si>
  <si>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</si>
  <si>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</si>
  <si>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</si>
  <si>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</si>
  <si>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</si>
  <si>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</si>
  <si>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</si>
  <si>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</si>
  <si>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</si>
  <si>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</si>
  <si>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</si>
  <si>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</si>
  <si>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</si>
  <si>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</si>
  <si>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</si>
  <si>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</si>
  <si>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</si>
  <si>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</si>
  <si>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</si>
  <si>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</si>
  <si>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</si>
  <si>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</si>
  <si>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</si>
  <si>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</si>
  <si>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</si>
  <si>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</si>
  <si>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</si>
  <si>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</si>
  <si>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</si>
  <si>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</si>
  <si>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</si>
  <si>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</si>
  <si>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</si>
  <si>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</si>
  <si>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</si>
  <si>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</si>
  <si>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</si>
  <si>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</si>
  <si>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</si>
  <si>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</si>
  <si>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</si>
  <si>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</si>
  <si>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</si>
  <si>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</si>
  <si>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</si>
  <si>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</si>
  <si>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</si>
  <si>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</si>
  <si>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</si>
  <si>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</si>
  <si>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</si>
  <si>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</si>
  <si>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</si>
  <si>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</si>
  <si>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</si>
  <si>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</si>
  <si>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</si>
  <si>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</si>
  <si>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</si>
  <si>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</si>
  <si>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</si>
  <si>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</si>
  <si>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</si>
  <si>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</si>
  <si>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</si>
  <si>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</si>
  <si>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</si>
  <si>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</si>
  <si>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</si>
  <si>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</si>
  <si>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</si>
  <si>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</si>
  <si>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</si>
  <si>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</si>
  <si>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</si>
  <si>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</si>
  <si>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</si>
  <si>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</si>
  <si>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</si>
  <si>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</si>
  <si>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</si>
  <si>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</si>
  <si>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</si>
  <si>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</si>
  <si>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</si>
  <si>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</si>
  <si>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</si>
  <si>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</si>
  <si>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</si>
  <si>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</si>
  <si>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</si>
  <si>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</si>
  <si>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</si>
  <si>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</si>
  <si>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</si>
  <si>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</si>
  <si>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</si>
  <si>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</si>
  <si>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</si>
  <si>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</si>
  <si>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</si>
  <si>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</si>
  <si>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</si>
  <si>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</si>
  <si>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</si>
  <si>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</si>
  <si>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</si>
  <si>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</si>
  <si>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</si>
  <si>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</si>
  <si>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</si>
  <si>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</si>
  <si>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</si>
  <si>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</si>
  <si>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</si>
  <si>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</si>
  <si>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</si>
  <si>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</si>
  <si>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</si>
  <si>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</si>
  <si>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</si>
  <si>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</si>
  <si>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</si>
  <si>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</si>
  <si>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</si>
  <si>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</si>
  <si>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</si>
  <si>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</si>
  <si>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</si>
  <si>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</si>
  <si>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</si>
  <si>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</si>
  <si>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</si>
  <si>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</si>
  <si>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</si>
  <si>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</si>
  <si>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</si>
  <si>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</si>
  <si>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</si>
  <si>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</si>
  <si>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</si>
  <si>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</si>
  <si>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</si>
  <si>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</si>
  <si>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</si>
  <si>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</si>
  <si>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</si>
  <si>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</si>
  <si>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</si>
  <si>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</si>
  <si>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</si>
  <si>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</si>
  <si>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</si>
  <si>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</si>
  <si>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</si>
  <si>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</si>
  <si>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</si>
  <si>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</si>
  <si>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</si>
  <si>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</si>
  <si>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</si>
  <si>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</si>
  <si>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</si>
  <si>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</si>
  <si>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</si>
  <si>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</si>
  <si>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</si>
  <si>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</si>
  <si>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</si>
  <si>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</si>
  <si>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</si>
  <si>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</si>
  <si>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</si>
  <si>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</si>
  <si>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</si>
  <si>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</si>
  <si>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</si>
  <si>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</si>
  <si>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</si>
  <si>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</si>
  <si>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</si>
  <si>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</si>
  <si>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</si>
  <si>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</si>
  <si>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</si>
  <si>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</si>
  <si>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</si>
  <si>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</si>
  <si>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</si>
  <si>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</si>
  <si>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</si>
  <si>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</si>
  <si>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</si>
  <si>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</si>
  <si>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</si>
  <si>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</si>
  <si>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</si>
  <si>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</si>
  <si>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</si>
  <si>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</si>
  <si>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</si>
  <si>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</si>
  <si>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</si>
  <si>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</si>
  <si>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</si>
  <si>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</si>
  <si>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</si>
  <si>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</si>
  <si>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</si>
  <si>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</si>
  <si>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</si>
  <si>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</si>
  <si>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</si>
  <si>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</si>
  <si>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</si>
  <si>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</si>
  <si>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</si>
  <si>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</si>
  <si>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</si>
  <si>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</si>
  <si>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</si>
  <si>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</si>
  <si>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</si>
  <si>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</si>
  <si>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</si>
  <si>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</si>
  <si>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</si>
  <si>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</si>
  <si>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</si>
  <si>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</si>
  <si>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</si>
  <si>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</si>
  <si>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</si>
  <si>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</si>
  <si>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</si>
  <si>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</si>
  <si>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</si>
  <si>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</si>
  <si>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</si>
  <si>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</si>
  <si>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</si>
  <si>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</si>
  <si>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</si>
  <si>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</si>
  <si>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</si>
  <si>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</si>
  <si>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</si>
  <si>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</si>
  <si>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</si>
  <si>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</si>
  <si>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</si>
  <si>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</si>
  <si>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</si>
  <si>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</si>
  <si>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</si>
  <si>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</si>
  <si>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</si>
  <si>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</si>
  <si>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</si>
  <si>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</si>
  <si>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</si>
  <si>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</si>
  <si>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</si>
  <si>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</si>
  <si>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</si>
  <si>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</si>
  <si>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</si>
  <si>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</si>
  <si>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</si>
  <si>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</si>
  <si>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</si>
  <si>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</si>
  <si>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</si>
  <si>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</si>
  <si>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</si>
  <si>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</si>
  <si>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</si>
  <si>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</si>
  <si>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</si>
  <si>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</si>
  <si>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</si>
  <si>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</si>
  <si>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</si>
  <si>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</si>
  <si>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</si>
  <si>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</si>
  <si>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</si>
  <si>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</si>
  <si>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</si>
  <si>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</si>
  <si>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</si>
  <si>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</si>
  <si>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</si>
  <si>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</si>
  <si>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</si>
  <si>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</si>
  <si>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</si>
  <si>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</si>
  <si>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</si>
  <si>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</si>
  <si>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</si>
  <si>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</si>
  <si>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</si>
  <si>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</si>
  <si>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</si>
  <si>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</si>
  <si>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</si>
  <si>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</si>
  <si>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</si>
  <si>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</si>
  <si>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</si>
  <si>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</si>
  <si>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</si>
  <si>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</si>
  <si>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</si>
  <si>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</si>
  <si>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</si>
  <si>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</si>
  <si>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</si>
  <si>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</si>
  <si>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</si>
  <si>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</si>
  <si>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</si>
  <si>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</si>
  <si>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</si>
  <si>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</si>
  <si>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</si>
  <si>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</si>
  <si>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</si>
  <si>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</si>
  <si>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</si>
  <si>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</si>
  <si>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</si>
  <si>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</si>
  <si>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</si>
  <si>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</si>
  <si>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</si>
  <si>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</si>
  <si>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</si>
  <si>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</si>
  <si>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</si>
  <si>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</si>
  <si>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</si>
  <si>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</si>
  <si>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</si>
  <si>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</si>
  <si>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</si>
  <si>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</si>
  <si>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</si>
  <si>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</si>
  <si>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</si>
  <si>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</si>
  <si>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</si>
  <si>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</si>
  <si>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</si>
  <si>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</si>
  <si>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</si>
  <si>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</si>
  <si>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</si>
  <si>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</si>
  <si>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</si>
  <si>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</si>
  <si>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</si>
  <si>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</si>
  <si>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</si>
  <si>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</si>
  <si>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</si>
  <si>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</si>
  <si>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</si>
  <si>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</si>
  <si>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</si>
  <si>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</si>
  <si>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</si>
  <si>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</si>
  <si>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</si>
  <si>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</si>
  <si>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</si>
  <si>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</si>
  <si>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</si>
  <si>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</si>
  <si>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</si>
  <si>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</si>
  <si>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</si>
  <si>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</si>
  <si>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</si>
  <si>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</si>
  <si>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</si>
  <si>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</si>
  <si>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</si>
  <si>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</si>
  <si>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</si>
  <si>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</si>
  <si>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</si>
  <si>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</si>
  <si>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</si>
  <si>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</si>
  <si>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</si>
  <si>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</si>
  <si>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</si>
  <si>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</si>
  <si>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</si>
  <si>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</si>
  <si>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</si>
  <si>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</si>
  <si>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</si>
  <si>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</si>
  <si>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</si>
  <si>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</si>
  <si>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</si>
  <si>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</si>
  <si>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</si>
  <si>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</si>
  <si>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</si>
  <si>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</si>
  <si>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</si>
  <si>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</si>
  <si>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</si>
  <si>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</si>
  <si>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</si>
  <si>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</si>
  <si>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</si>
  <si>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</si>
  <si>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</si>
  <si>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</si>
  <si>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</si>
  <si>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</si>
  <si>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</si>
  <si>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</si>
  <si>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</si>
  <si>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</si>
  <si>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</si>
  <si>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</si>
  <si>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</si>
  <si>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</si>
  <si>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</si>
  <si>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</si>
  <si>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</si>
  <si>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</si>
  <si>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</si>
  <si>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</si>
  <si>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</si>
  <si>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</si>
  <si>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</si>
  <si>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</si>
  <si>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</si>
  <si>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</si>
  <si>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</si>
  <si>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</si>
  <si>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</si>
  <si>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</si>
  <si>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</si>
  <si>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</si>
  <si>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</si>
  <si>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</si>
  <si>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</si>
  <si>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</si>
  <si>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</si>
  <si>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</si>
  <si>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</si>
  <si>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</si>
  <si>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</si>
  <si>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</si>
  <si>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</si>
  <si>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</si>
  <si>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</si>
  <si>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</si>
  <si>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</si>
  <si>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</si>
  <si>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</si>
  <si>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</si>
  <si>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</si>
  <si>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</si>
  <si>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</si>
  <si>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</si>
  <si>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</si>
  <si>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</si>
  <si>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</si>
  <si>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</si>
  <si>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</si>
  <si>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</si>
  <si>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</si>
  <si>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</si>
  <si>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</si>
  <si>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</si>
  <si>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</si>
  <si>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</si>
  <si>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</si>
  <si>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</si>
  <si>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</si>
  <si>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</si>
  <si>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</si>
  <si>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</si>
  <si>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</si>
  <si>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</si>
  <si>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</si>
  <si>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</si>
  <si>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</si>
  <si>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</si>
  <si>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</si>
  <si>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</si>
  <si>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</si>
  <si>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</si>
  <si>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</si>
  <si>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</si>
  <si>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</si>
  <si>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</si>
  <si>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</si>
  <si>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</si>
  <si>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</si>
  <si>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</si>
  <si>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</si>
  <si>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</si>
  <si>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</si>
  <si>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</si>
  <si>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</si>
  <si>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</si>
  <si>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</si>
  <si>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</si>
  <si>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</si>
  <si>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</si>
  <si>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</si>
  <si>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</si>
  <si>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</si>
  <si>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</si>
  <si>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</si>
  <si>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</si>
  <si>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</si>
  <si>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</si>
  <si>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</si>
  <si>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</si>
  <si>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</si>
  <si>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</si>
  <si>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</si>
  <si>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</si>
  <si>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</si>
  <si>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</si>
  <si>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</si>
  <si>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</si>
  <si>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</si>
  <si>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</si>
  <si>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</si>
  <si>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</si>
  <si>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</si>
  <si>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</si>
  <si>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</si>
  <si>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</si>
  <si>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</si>
  <si>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</si>
  <si>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</si>
  <si>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</si>
  <si>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</si>
  <si>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</si>
  <si>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</si>
  <si>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</si>
  <si>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</si>
  <si>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</si>
  <si>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</si>
  <si>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</si>
  <si>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</si>
  <si>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</si>
  <si>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</si>
  <si>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</si>
  <si>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</si>
  <si>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</si>
  <si>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</si>
  <si>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</si>
  <si>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</si>
  <si>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</si>
  <si>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</si>
  <si>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</si>
  <si>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</si>
  <si>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</si>
  <si>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</si>
  <si>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</si>
  <si>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</si>
  <si>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</si>
  <si>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</si>
  <si>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</si>
  <si>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</si>
  <si>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</si>
  <si>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</si>
  <si>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</si>
  <si>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</si>
  <si>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</si>
  <si>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</si>
  <si>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</si>
  <si>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</si>
  <si>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</si>
  <si>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</si>
  <si>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</si>
  <si>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</si>
  <si>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</si>
  <si>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</si>
  <si>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</si>
  <si>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</si>
  <si>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</si>
  <si>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</si>
  <si>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</si>
  <si>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</si>
  <si>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</si>
  <si>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</si>
  <si>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</si>
  <si>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</si>
  <si>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</si>
  <si>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</si>
  <si>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</si>
  <si>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</si>
  <si>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</si>
  <si>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</si>
  <si>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</si>
  <si>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</si>
  <si>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</si>
  <si>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</si>
  <si>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</si>
  <si>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</si>
  <si>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</si>
  <si>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</si>
  <si>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</si>
  <si>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</si>
  <si>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</si>
  <si>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</si>
  <si>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</si>
  <si>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</si>
  <si>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</si>
  <si>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</si>
  <si>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</si>
  <si>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</si>
  <si>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</si>
  <si>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</si>
  <si>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</si>
  <si>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</si>
  <si>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</si>
  <si>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</si>
  <si>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</si>
  <si>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</si>
  <si>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</si>
  <si>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</si>
  <si>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</si>
  <si>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</si>
  <si>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</si>
  <si>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</si>
  <si>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</si>
  <si>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</si>
  <si>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</si>
  <si>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</si>
  <si>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</si>
  <si>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</si>
  <si>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</si>
  <si>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</si>
  <si>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</si>
  <si>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</si>
  <si>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</si>
  <si>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</si>
  <si>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</si>
  <si>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</si>
  <si>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</si>
  <si>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</si>
  <si>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</si>
  <si>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</si>
  <si>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</si>
  <si>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</si>
  <si>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</si>
  <si>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</si>
  <si>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</si>
  <si>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</si>
  <si>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</si>
  <si>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</si>
  <si>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</si>
  <si>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</si>
  <si>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</si>
  <si>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</si>
  <si>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</si>
  <si>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</si>
  <si>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</si>
  <si>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</si>
  <si>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</si>
  <si>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</si>
  <si>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</si>
  <si>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</si>
  <si>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</si>
  <si>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</si>
  <si>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</si>
  <si>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</si>
  <si>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</si>
  <si>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</si>
  <si>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</si>
  <si>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</si>
  <si>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</si>
  <si>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</si>
  <si>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</si>
  <si>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</si>
  <si>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</si>
  <si>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</si>
  <si>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</si>
  <si>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</si>
  <si>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</si>
  <si>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</si>
  <si>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</si>
  <si>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</si>
  <si>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</si>
  <si>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</si>
  <si>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</si>
  <si>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</si>
  <si>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</si>
  <si>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</si>
  <si>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</si>
  <si>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</si>
  <si>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</si>
  <si>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</si>
  <si>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</si>
  <si>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</si>
  <si>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</si>
  <si>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</si>
  <si>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</si>
  <si>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</si>
  <si>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</si>
  <si>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</si>
  <si>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</si>
  <si>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</si>
  <si>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</si>
  <si>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</si>
  <si>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</si>
  <si>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</si>
  <si>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</si>
  <si>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</si>
  <si>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</si>
  <si>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</si>
  <si>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</si>
  <si>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</si>
  <si>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</si>
  <si>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</si>
  <si>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</si>
  <si>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</si>
  <si>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</si>
  <si>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</si>
  <si>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</si>
  <si>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</si>
  <si>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</si>
  <si>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</si>
  <si>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</si>
  <si>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</si>
  <si>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</si>
  <si>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</si>
  <si>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</si>
  <si>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</si>
  <si>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</si>
  <si>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</si>
  <si>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</si>
  <si>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</si>
  <si>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</si>
  <si>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</si>
  <si>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</si>
  <si>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</si>
  <si>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</si>
  <si>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</si>
  <si>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</si>
  <si>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</si>
  <si>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</si>
  <si>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</si>
  <si>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</si>
  <si>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</si>
  <si>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</si>
  <si>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</si>
  <si>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</si>
  <si>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</si>
  <si>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</si>
  <si>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</si>
  <si>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</si>
  <si>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</si>
  <si>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</si>
  <si>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</si>
  <si>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</si>
  <si>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</si>
  <si>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</si>
  <si>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</si>
  <si>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</si>
  <si>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</si>
  <si>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</si>
  <si>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</si>
  <si>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</si>
  <si>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</si>
  <si>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</si>
  <si>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</si>
  <si>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</si>
  <si>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</si>
  <si>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</si>
  <si>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</si>
  <si>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</si>
  <si>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</si>
  <si>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</si>
  <si>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</si>
  <si>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</si>
  <si>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</si>
  <si>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</si>
  <si>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</si>
  <si>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</si>
  <si>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</si>
  <si>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</si>
  <si>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</si>
  <si>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</si>
  <si>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</si>
  <si>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</si>
  <si>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</si>
  <si>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</si>
  <si>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</si>
  <si>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</si>
  <si>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</si>
  <si>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</si>
  <si>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</si>
  <si>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</si>
  <si>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</si>
  <si>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</si>
  <si>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</si>
  <si>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</si>
  <si>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</si>
  <si>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</si>
  <si>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</si>
  <si>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</si>
  <si>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</si>
  <si>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</si>
  <si>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</si>
  <si>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</si>
  <si>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</si>
  <si>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</si>
  <si>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</si>
  <si>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</si>
  <si>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</si>
  <si>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</si>
  <si>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</si>
  <si>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</si>
  <si>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</si>
  <si>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</si>
  <si>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</si>
  <si>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</si>
  <si>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</si>
  <si>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</si>
  <si>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</si>
  <si>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</si>
  <si>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</si>
  <si>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</si>
  <si>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</si>
  <si>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</si>
  <si>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</si>
  <si>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</si>
  <si>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</si>
  <si>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</si>
  <si>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</si>
  <si>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</si>
  <si>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</si>
  <si>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</si>
  <si>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</si>
  <si>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</si>
  <si>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</si>
  <si>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</si>
  <si>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</si>
  <si>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</si>
  <si>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</si>
  <si>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</si>
  <si>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</si>
  <si>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</si>
  <si>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</si>
  <si>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</si>
  <si>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</si>
  <si>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</si>
  <si>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</si>
  <si>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</si>
  <si>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</si>
  <si>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</si>
  <si>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</si>
  <si>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</si>
  <si>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</si>
  <si>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</si>
  <si>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</si>
  <si>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</si>
  <si>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</si>
  <si>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</si>
  <si>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</si>
  <si>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</si>
  <si>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</si>
  <si>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</si>
  <si>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</si>
  <si>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</si>
  <si>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</si>
  <si>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</si>
  <si>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</si>
  <si>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</si>
  <si>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</si>
  <si>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</si>
  <si>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</si>
  <si>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</si>
  <si>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</si>
  <si>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</si>
  <si>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</si>
  <si>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</si>
  <si>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</si>
  <si>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</si>
  <si>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</si>
  <si>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</si>
  <si>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</si>
  <si>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</si>
  <si>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</si>
  <si>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</si>
  <si>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</si>
  <si>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</si>
  <si>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</si>
  <si>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</si>
  <si>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</si>
  <si>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</si>
  <si>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</si>
  <si>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</si>
  <si>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</si>
  <si>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</si>
  <si>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</si>
  <si>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</si>
  <si>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</si>
  <si>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</si>
  <si>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</si>
  <si>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</si>
  <si>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</si>
  <si>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</si>
  <si>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</si>
  <si>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</si>
  <si>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</si>
  <si>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</si>
  <si>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</si>
  <si>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</si>
  <si>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</si>
  <si>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</si>
  <si>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</si>
  <si>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</si>
  <si>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</si>
  <si>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</si>
  <si>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</si>
  <si>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</si>
  <si>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</si>
  <si>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</si>
  <si>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</si>
  <si>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</si>
  <si>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</si>
  <si>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</si>
  <si>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</si>
  <si>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</si>
  <si>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</si>
  <si>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</si>
  <si>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</si>
  <si>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</si>
  <si>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</si>
  <si>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</si>
  <si>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</si>
  <si>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</si>
  <si>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</si>
  <si>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</si>
  <si>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</si>
  <si>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</si>
  <si>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</si>
  <si>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</si>
  <si>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</si>
  <si>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</si>
  <si>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</si>
  <si>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</si>
  <si>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</si>
  <si>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</si>
  <si>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</si>
  <si>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</si>
  <si>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</si>
  <si>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</si>
  <si>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</si>
  <si>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</si>
  <si>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</si>
  <si>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</si>
  <si>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</si>
  <si>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</si>
  <si>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</si>
  <si>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</si>
  <si>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</si>
  <si>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</si>
  <si>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</si>
  <si>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</si>
  <si>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</si>
  <si>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</si>
  <si>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</si>
  <si>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</si>
  <si>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</si>
  <si>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</si>
  <si>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</si>
  <si>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</si>
  <si>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</si>
  <si>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</si>
  <si>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</si>
  <si>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</si>
  <si>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</si>
  <si>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</si>
  <si>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</si>
  <si>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</si>
  <si>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</si>
  <si>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</si>
  <si>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</si>
  <si>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</si>
  <si>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</si>
  <si>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</si>
  <si>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</si>
  <si>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</si>
  <si>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</si>
  <si>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</si>
  <si>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</si>
  <si>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</si>
  <si>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</si>
  <si>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</si>
  <si>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</si>
  <si>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</si>
  <si>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</si>
  <si>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</si>
  <si>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</si>
  <si>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</si>
  <si>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</si>
  <si>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</si>
  <si>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</si>
  <si>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</si>
  <si>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</si>
  <si>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</si>
  <si>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</si>
  <si>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</si>
  <si>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</si>
  <si>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</si>
  <si>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</si>
  <si>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</si>
  <si>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</si>
  <si>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</si>
  <si>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</si>
  <si>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</si>
  <si>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</si>
  <si>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</si>
  <si>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</si>
  <si>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</si>
  <si>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</si>
  <si>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</si>
  <si>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</si>
  <si>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</si>
  <si>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</si>
  <si>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</si>
  <si>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</si>
  <si>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</si>
  <si>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</si>
  <si>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</si>
  <si>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</si>
  <si>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</si>
  <si>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</si>
  <si>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</si>
  <si>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</si>
  <si>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</si>
  <si>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</si>
  <si>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</si>
  <si>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</si>
  <si>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</si>
  <si>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</si>
  <si>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</si>
  <si>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</si>
  <si>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</si>
  <si>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</si>
  <si>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</si>
  <si>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</si>
  <si>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</si>
  <si>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</si>
  <si>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</si>
  <si>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</si>
  <si>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</si>
  <si>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</si>
  <si>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</si>
  <si>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</si>
  <si>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</si>
  <si>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</si>
  <si>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</si>
  <si>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</si>
  <si>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</si>
  <si>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</si>
  <si>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</si>
  <si>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</si>
  <si>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</si>
  <si>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</si>
  <si>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</si>
  <si>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</si>
  <si>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</si>
  <si>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</si>
  <si>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</si>
  <si>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</si>
  <si>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</si>
  <si>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</si>
  <si>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</si>
  <si>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</si>
  <si>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</si>
  <si>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</si>
  <si>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</si>
  <si>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</si>
  <si>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</si>
  <si>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</si>
  <si>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</si>
  <si>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</si>
  <si>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</si>
  <si>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</si>
  <si>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</si>
  <si>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</si>
  <si>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</si>
  <si>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</si>
  <si>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</si>
  <si>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</si>
  <si>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</si>
  <si>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</si>
  <si>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</si>
  <si>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</si>
  <si>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</si>
  <si>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</si>
  <si>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</si>
  <si>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</si>
  <si>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</si>
  <si>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</si>
  <si>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</si>
  <si>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</si>
  <si>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</si>
  <si>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</si>
  <si>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</si>
  <si>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</si>
  <si>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</si>
  <si>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</si>
  <si>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</si>
  <si>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</si>
  <si>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</si>
  <si>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</si>
  <si>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</si>
  <si>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</si>
  <si>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</si>
  <si>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</si>
  <si>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</si>
  <si>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</si>
  <si>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</si>
  <si>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</si>
  <si>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</si>
  <si>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</si>
  <si>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</si>
  <si>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</si>
  <si>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</si>
  <si>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</si>
  <si>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</si>
  <si>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</si>
  <si>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</si>
  <si>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</si>
  <si>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</si>
  <si>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</si>
  <si>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</si>
  <si>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</si>
  <si>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</si>
  <si>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</si>
  <si>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</si>
  <si>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</si>
  <si>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</si>
  <si>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</si>
  <si>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</si>
  <si>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</si>
  <si>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</si>
  <si>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</si>
  <si>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</si>
  <si>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</si>
  <si>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</si>
  <si>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</si>
  <si>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</si>
  <si>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</si>
  <si>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</si>
  <si>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</si>
  <si>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</si>
  <si>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</si>
  <si>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</si>
  <si>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</si>
  <si>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</si>
  <si>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</si>
  <si>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</si>
  <si>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</si>
  <si>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</si>
  <si>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</si>
  <si>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</si>
  <si>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</si>
  <si>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</si>
  <si>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</si>
  <si>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</si>
  <si>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</si>
  <si>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</si>
  <si>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</si>
  <si>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</si>
  <si>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</si>
  <si>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</si>
  <si>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</si>
  <si>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</si>
  <si>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</si>
  <si>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</si>
  <si>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</si>
  <si>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</si>
  <si>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</si>
  <si>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</si>
  <si>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</si>
  <si>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</si>
  <si>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</si>
  <si>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</si>
  <si>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</si>
  <si>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</si>
  <si>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</si>
  <si>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</si>
  <si>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</si>
  <si>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</si>
  <si>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</si>
  <si>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</si>
  <si>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</si>
  <si>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</si>
  <si>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</si>
  <si>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</si>
  <si>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</si>
  <si>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</si>
  <si>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</si>
  <si>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</si>
  <si>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</si>
  <si>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</si>
  <si>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</si>
  <si>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</si>
  <si>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</si>
  <si>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</si>
  <si>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</si>
  <si>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</si>
  <si>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</si>
  <si>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</si>
  <si>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</si>
  <si>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</si>
  <si>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</si>
  <si>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</si>
  <si>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</si>
  <si>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</si>
  <si>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</si>
  <si>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</si>
  <si>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</si>
  <si>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</si>
  <si>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</si>
  <si>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</si>
  <si>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</si>
  <si>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</si>
  <si>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</si>
  <si>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</si>
  <si>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</si>
  <si>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</si>
  <si>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</si>
  <si>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</si>
  <si>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</si>
  <si>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</si>
  <si>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</si>
  <si>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</si>
  <si>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</si>
  <si>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</si>
  <si>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</si>
  <si>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</si>
  <si>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</si>
  <si>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</si>
  <si>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</si>
  <si>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</si>
  <si>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</si>
  <si>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</si>
  <si>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</si>
  <si>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</si>
  <si>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</si>
  <si>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</si>
  <si>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</si>
  <si>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</si>
  <si>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</si>
  <si>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</si>
  <si>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</si>
  <si>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</si>
  <si>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</si>
  <si>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</si>
  <si>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</si>
  <si>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</si>
  <si>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</si>
  <si>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</si>
  <si>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</si>
  <si>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</si>
  <si>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</si>
  <si>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</si>
  <si>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</si>
  <si>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</si>
  <si>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</si>
  <si>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</si>
  <si>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</si>
  <si>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</si>
  <si>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</si>
  <si>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</si>
  <si>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</si>
  <si>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</si>
  <si>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</si>
  <si>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</si>
  <si>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</si>
  <si>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</si>
  <si>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</si>
  <si>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</si>
  <si>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</si>
  <si>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</si>
  <si>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</si>
  <si>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</si>
  <si>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</si>
  <si>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</si>
  <si>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</si>
  <si>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</si>
  <si>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</si>
  <si>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</si>
  <si>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</si>
  <si>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</si>
  <si>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</si>
  <si>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</si>
  <si>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</si>
  <si>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</si>
  <si>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</si>
  <si>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</si>
  <si>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</si>
  <si>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</si>
  <si>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</si>
  <si>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</si>
  <si>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</si>
  <si>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</si>
  <si>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</si>
  <si>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</si>
  <si>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</si>
  <si>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</si>
  <si>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</si>
  <si>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</si>
  <si>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</si>
  <si>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</si>
  <si>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</si>
  <si>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</si>
  <si>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</si>
  <si>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</si>
  <si>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</si>
  <si>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</si>
  <si>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</si>
  <si>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</si>
  <si>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</si>
  <si>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</si>
  <si>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</si>
  <si>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</si>
  <si>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</si>
  <si>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</si>
  <si>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</si>
  <si>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</si>
  <si>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</si>
  <si>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</si>
  <si>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</si>
  <si>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</si>
  <si>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</si>
  <si>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</si>
  <si>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</si>
  <si>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</si>
  <si>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</si>
  <si>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</si>
  <si>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</si>
  <si>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</si>
  <si>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</si>
  <si>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</si>
  <si>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</si>
  <si>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</si>
  <si>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</si>
  <si>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</si>
  <si>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</si>
  <si>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</si>
  <si>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</si>
  <si>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</si>
  <si>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</si>
  <si>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</si>
  <si>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</si>
  <si>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</si>
  <si>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</si>
  <si>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</si>
  <si>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</si>
  <si>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</si>
  <si>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</si>
  <si>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</si>
  <si>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</si>
  <si>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</si>
  <si>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</si>
  <si>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</si>
  <si>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</si>
  <si>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</si>
  <si>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</si>
  <si>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</si>
  <si>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</si>
  <si>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</si>
  <si>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</si>
  <si>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</si>
  <si>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</si>
  <si>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</si>
  <si>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</si>
  <si>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</si>
  <si>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</si>
  <si>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</si>
  <si>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</si>
  <si>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</si>
  <si>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</si>
  <si>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</si>
  <si>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</si>
  <si>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</si>
  <si>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</si>
  <si>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</si>
  <si>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</si>
  <si>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</si>
  <si>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</si>
  <si>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</si>
  <si>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</si>
  <si>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</si>
  <si>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</si>
  <si>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</si>
  <si>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</si>
  <si>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</si>
  <si>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</si>
  <si>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</si>
  <si>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</si>
  <si>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</si>
  <si>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</si>
  <si>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</si>
  <si>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</si>
  <si>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</si>
  <si>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</si>
  <si>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</si>
  <si>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</si>
  <si>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</si>
  <si>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</si>
  <si>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</si>
  <si>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</si>
  <si>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</si>
  <si>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</si>
  <si>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</si>
  <si>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</si>
  <si>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</si>
  <si>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</si>
  <si>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</si>
  <si>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</si>
  <si>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</si>
  <si>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</si>
  <si>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</si>
  <si>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</si>
  <si>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</si>
  <si>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</si>
  <si>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</si>
  <si>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</si>
  <si>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</si>
  <si>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</si>
  <si>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</si>
  <si>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</si>
  <si>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</si>
  <si>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</si>
  <si>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</si>
  <si>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</si>
  <si>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</si>
  <si>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</si>
  <si>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</si>
  <si>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</si>
  <si>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</si>
  <si>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</si>
  <si>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</si>
  <si>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</si>
  <si>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</si>
  <si>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</si>
  <si>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</si>
  <si>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</si>
  <si>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</si>
  <si>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</si>
  <si>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</si>
  <si>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</si>
  <si>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</si>
  <si>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</si>
  <si>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</si>
  <si>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</si>
  <si>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</si>
  <si>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</si>
  <si>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</si>
  <si>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</si>
  <si>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</si>
  <si>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</si>
  <si>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</si>
  <si>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</si>
  <si>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</si>
  <si>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</si>
  <si>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</si>
  <si>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</si>
  <si>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</si>
  <si>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</si>
  <si>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</si>
  <si>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</si>
  <si>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</si>
  <si>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</si>
  <si>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</si>
  <si>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</si>
  <si>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</si>
  <si>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</si>
  <si>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</si>
  <si>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</si>
  <si>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</si>
  <si>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</si>
  <si>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</si>
  <si>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</si>
  <si>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</si>
  <si>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</si>
  <si>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</si>
  <si>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</si>
  <si>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</si>
  <si>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</si>
  <si>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</si>
  <si>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</si>
  <si>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</si>
  <si>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</si>
  <si>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</si>
  <si>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</si>
  <si>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</si>
  <si>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</si>
  <si>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</si>
  <si>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</si>
  <si>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</si>
  <si>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</si>
  <si>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</si>
  <si>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</si>
  <si>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</si>
  <si>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</si>
  <si>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</si>
  <si>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</si>
  <si>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</si>
  <si>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</si>
  <si>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</si>
  <si>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</si>
  <si>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</si>
  <si>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</si>
  <si>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</si>
  <si>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</si>
  <si>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</si>
  <si>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</si>
  <si>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</si>
  <si>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</si>
  <si>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</si>
  <si>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</si>
  <si>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</si>
  <si>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</si>
  <si>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</si>
  <si>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</si>
  <si>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</si>
  <si>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</si>
  <si>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</si>
  <si>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</si>
  <si>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</si>
  <si>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</si>
  <si>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</si>
  <si>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</si>
  <si>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</si>
  <si>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</si>
  <si>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</si>
  <si>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</si>
  <si>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</si>
  <si>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</si>
  <si>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</si>
  <si>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</si>
  <si>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</si>
  <si>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</si>
  <si>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</si>
  <si>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</si>
  <si>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</si>
  <si>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</si>
  <si>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</si>
  <si>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</si>
  <si>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</si>
  <si>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</si>
  <si>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</si>
  <si>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</si>
  <si>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</si>
  <si>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</si>
  <si>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</si>
  <si>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</si>
  <si>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</si>
  <si>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</si>
  <si>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</si>
  <si>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</si>
  <si>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</si>
  <si>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</si>
  <si>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</si>
  <si>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</si>
  <si>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</si>
  <si>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</si>
  <si>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</si>
  <si>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</si>
  <si>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</si>
  <si>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</si>
  <si>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</si>
  <si>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</si>
  <si>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</si>
  <si>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</si>
  <si>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</si>
  <si>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</si>
  <si>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</si>
  <si>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</si>
  <si>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</si>
  <si>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</si>
  <si>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</si>
  <si>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</si>
  <si>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</si>
  <si>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</si>
  <si>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</si>
  <si>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</si>
  <si>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</si>
  <si>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</si>
  <si>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</si>
  <si>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</si>
  <si>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</si>
  <si>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</si>
  <si>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</si>
  <si>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</si>
  <si>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</si>
  <si>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</si>
  <si>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</si>
  <si>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</si>
  <si>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</si>
  <si>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</si>
  <si>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</si>
  <si>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</si>
  <si>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</si>
  <si>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</si>
  <si>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</si>
  <si>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</si>
  <si>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</si>
  <si>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</si>
  <si>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</si>
  <si>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</si>
  <si>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</si>
  <si>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</si>
  <si>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</si>
  <si>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</si>
  <si>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</si>
  <si>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</si>
  <si>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</si>
  <si>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</si>
  <si>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</si>
  <si>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</si>
  <si>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</si>
  <si>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</si>
  <si>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</si>
  <si>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</si>
  <si>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</si>
  <si>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</si>
  <si>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</si>
  <si>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</si>
  <si>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</si>
  <si>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</si>
  <si>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</si>
  <si>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</si>
  <si>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</si>
  <si>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</si>
  <si>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</si>
  <si>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</si>
  <si>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</si>
  <si>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</si>
  <si>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</si>
  <si>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</si>
  <si>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</si>
  <si>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</si>
  <si>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</si>
  <si>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</si>
  <si>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</si>
  <si>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</si>
  <si>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</si>
  <si>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</si>
  <si>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</si>
  <si>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</si>
  <si>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</si>
  <si>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</si>
  <si>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</si>
  <si>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</si>
  <si>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</si>
  <si>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</si>
  <si>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</si>
  <si>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</si>
  <si>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</si>
  <si>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</si>
  <si>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</si>
  <si>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</si>
  <si>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</si>
  <si>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</si>
  <si>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</si>
  <si>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</si>
  <si>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</si>
  <si>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</si>
  <si>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</si>
  <si>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</si>
  <si>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</si>
  <si>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</si>
  <si>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</si>
  <si>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</si>
  <si>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</si>
  <si>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</si>
  <si>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</si>
  <si>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</si>
  <si>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</si>
  <si>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</si>
  <si>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</si>
  <si>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</si>
  <si>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</si>
  <si>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</si>
  <si>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</si>
  <si>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</si>
  <si>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</si>
  <si>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</si>
  <si>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</si>
  <si>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</si>
  <si>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</si>
  <si>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</si>
  <si>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</si>
  <si>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</si>
  <si>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</si>
  <si>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</si>
  <si>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</si>
  <si>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</si>
  <si>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</si>
  <si>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</si>
  <si>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</si>
  <si>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</si>
  <si>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</si>
  <si>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</si>
  <si>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</si>
  <si>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</si>
  <si>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</si>
  <si>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</si>
  <si>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</si>
  <si>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</si>
  <si>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</si>
  <si>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</si>
  <si>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</si>
  <si>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</si>
  <si>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</si>
  <si>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</si>
  <si>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</si>
  <si>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</si>
  <si>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</si>
  <si>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</si>
  <si>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</si>
  <si>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</si>
  <si>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</si>
  <si>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</si>
  <si>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</si>
  <si>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</si>
  <si>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</si>
  <si>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</si>
  <si>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</si>
  <si>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</si>
  <si>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</si>
  <si>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</si>
  <si>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</si>
  <si>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</si>
  <si>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</si>
  <si>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</si>
  <si>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</si>
  <si>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</si>
  <si>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</si>
  <si>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</si>
  <si>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</si>
  <si>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</si>
  <si>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</si>
  <si>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</si>
  <si>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</si>
  <si>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</si>
  <si>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</si>
  <si>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</si>
  <si>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</si>
  <si>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</si>
  <si>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</si>
  <si>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</si>
  <si>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</si>
  <si>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</si>
  <si>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</si>
  <si>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</si>
  <si>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</si>
  <si>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</si>
  <si>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</si>
  <si>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</si>
  <si>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</si>
  <si>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</si>
  <si>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</si>
  <si>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</si>
  <si>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</si>
  <si>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</si>
  <si>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</si>
  <si>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</si>
  <si>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</si>
  <si>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</si>
  <si>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</si>
  <si>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</si>
  <si>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</si>
  <si>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</si>
  <si>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</si>
  <si>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</si>
  <si>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</si>
  <si>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</si>
  <si>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</si>
  <si>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</si>
  <si>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</si>
  <si>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</si>
  <si>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</si>
  <si>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</si>
  <si>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</si>
  <si>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</si>
  <si>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</si>
  <si>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</si>
  <si>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</si>
  <si>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</si>
  <si>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</si>
  <si>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</si>
  <si>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</si>
  <si>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</si>
  <si>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</si>
  <si>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</si>
  <si>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</si>
  <si>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</si>
  <si>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</si>
  <si>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</si>
  <si>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</si>
  <si>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</si>
  <si>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</si>
  <si>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</si>
  <si>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</si>
  <si>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</si>
  <si>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</si>
  <si>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</si>
  <si>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</si>
  <si>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</si>
  <si>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</si>
  <si>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</si>
  <si>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</si>
  <si>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</si>
  <si>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</si>
  <si>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</si>
  <si>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</si>
  <si>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</si>
  <si>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</si>
  <si>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</si>
  <si>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</si>
  <si>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</si>
  <si>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</si>
  <si>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</si>
  <si>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</si>
  <si>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</si>
  <si>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</si>
  <si>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</si>
  <si>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</si>
  <si>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</si>
  <si>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</si>
  <si>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</si>
  <si>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</si>
  <si>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</si>
  <si>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</si>
  <si>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</si>
  <si>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</si>
  <si>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</si>
  <si>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</si>
  <si>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</si>
  <si>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</si>
  <si>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</si>
  <si>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</si>
  <si>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</si>
  <si>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</si>
  <si>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</si>
  <si>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</si>
  <si>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</si>
  <si>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</si>
  <si>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</si>
  <si>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</si>
  <si>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</si>
  <si>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</si>
  <si>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</si>
  <si>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</si>
  <si>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</si>
  <si>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</si>
  <si>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</si>
  <si>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</si>
  <si>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</si>
  <si>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</si>
  <si>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</si>
  <si>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</si>
  <si>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</si>
  <si>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</si>
  <si>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</si>
  <si>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</si>
  <si>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</si>
  <si>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</si>
  <si>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</si>
  <si>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</si>
  <si>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</si>
  <si>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</si>
  <si>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</si>
  <si>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</si>
  <si>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</si>
  <si>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</si>
  <si>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</si>
  <si>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</si>
  <si>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</si>
  <si>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</si>
  <si>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</si>
  <si>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</si>
  <si>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</si>
  <si>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</si>
  <si>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</si>
  <si>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</si>
  <si>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</si>
  <si>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</si>
  <si>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</si>
  <si>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</si>
  <si>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</si>
  <si>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</si>
  <si>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</si>
  <si>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</si>
  <si>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</si>
  <si>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</si>
  <si>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</si>
  <si>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</si>
  <si>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</si>
  <si>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</si>
  <si>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</si>
  <si>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</si>
  <si>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</si>
  <si>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</si>
  <si>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</si>
  <si>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</si>
  <si>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</si>
  <si>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</si>
  <si>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</si>
  <si>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</si>
  <si>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</si>
  <si>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</si>
  <si>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</si>
  <si>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</si>
  <si>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</si>
  <si>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</si>
  <si>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</si>
  <si>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</si>
  <si>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</si>
  <si>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</si>
  <si>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</si>
  <si>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</si>
  <si>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</si>
  <si>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</si>
  <si>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</si>
  <si>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</si>
  <si>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</si>
  <si>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</si>
  <si>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</si>
  <si>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</si>
  <si>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</si>
  <si>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</si>
  <si>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</si>
  <si>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</si>
  <si>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</si>
  <si>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</si>
  <si>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</si>
  <si>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</si>
  <si>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</si>
  <si>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</si>
  <si>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</si>
  <si>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</si>
  <si>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</si>
  <si>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</si>
  <si>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</si>
  <si>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</si>
  <si>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</si>
  <si>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</si>
  <si>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</si>
  <si>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</si>
  <si>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</si>
  <si>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</si>
  <si>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</si>
  <si>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</si>
  <si>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</si>
  <si>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</si>
  <si>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</si>
  <si>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</si>
  <si>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</si>
  <si>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</si>
  <si>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</si>
  <si>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</si>
  <si>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</si>
  <si>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</si>
  <si>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</si>
  <si>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</si>
  <si>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</si>
  <si>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</si>
  <si>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</si>
  <si>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</si>
  <si>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</si>
  <si>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</si>
  <si>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</si>
  <si>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</si>
  <si>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</si>
  <si>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</si>
  <si>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</si>
  <si>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</si>
  <si>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</si>
  <si>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</si>
  <si>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</si>
  <si>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</si>
  <si>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</si>
  <si>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</si>
  <si>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</si>
  <si>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</si>
  <si>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</si>
  <si>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</si>
  <si>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</si>
  <si>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</si>
  <si>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</si>
  <si>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</si>
  <si>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</si>
  <si>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</si>
  <si>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</si>
  <si>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</si>
  <si>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</si>
  <si>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</si>
  <si>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</si>
  <si>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</si>
  <si>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</si>
  <si>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</si>
  <si>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</si>
  <si>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</si>
  <si>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</si>
  <si>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</si>
  <si>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</si>
  <si>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</si>
  <si>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</si>
  <si>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</si>
  <si>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</si>
  <si>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</si>
  <si>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</si>
  <si>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</si>
  <si>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</si>
  <si>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</si>
  <si>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</si>
  <si>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</si>
  <si>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</si>
  <si>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</si>
  <si>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</si>
  <si>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</si>
  <si>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</si>
  <si>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</si>
  <si>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</si>
  <si>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</si>
  <si>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</si>
  <si>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</si>
  <si>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</si>
  <si>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</si>
  <si>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</si>
  <si>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</si>
  <si>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</si>
  <si>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</si>
  <si>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</si>
  <si>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</si>
  <si>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</si>
  <si>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</si>
  <si>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</si>
  <si>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</si>
  <si>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</si>
  <si>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</si>
  <si>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</si>
  <si>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</si>
  <si>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</si>
  <si>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</si>
  <si>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</si>
  <si>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</si>
  <si>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</si>
  <si>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</si>
  <si>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</si>
  <si>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</si>
  <si>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</si>
  <si>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</si>
  <si>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</si>
  <si>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</si>
  <si>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</si>
  <si>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</si>
  <si>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</si>
  <si>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</si>
  <si>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</si>
  <si>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</si>
  <si>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</si>
  <si>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</si>
  <si>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</si>
  <si>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</si>
  <si>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</si>
  <si>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</si>
  <si>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</si>
  <si>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</si>
  <si>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</si>
  <si>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</si>
  <si>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</si>
  <si>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</si>
  <si>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</si>
  <si>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</si>
  <si>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</si>
  <si>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</si>
  <si>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</si>
  <si>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</si>
  <si>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</si>
  <si>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</si>
  <si>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</si>
  <si>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</si>
  <si>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</si>
  <si>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</si>
  <si>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</si>
  <si>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</si>
  <si>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</si>
  <si>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</si>
  <si>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</si>
  <si>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</si>
  <si>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</si>
  <si>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</si>
  <si>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</si>
  <si>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</si>
  <si>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</si>
  <si>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</si>
  <si>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</si>
  <si>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</si>
  <si>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</si>
  <si>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</si>
  <si>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</si>
  <si>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</si>
  <si>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</si>
  <si>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</si>
  <si>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</si>
  <si>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</si>
  <si>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</si>
  <si>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</si>
  <si>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</si>
  <si>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</si>
  <si>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</si>
  <si>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</si>
  <si>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</si>
  <si>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</si>
  <si>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</si>
  <si>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</si>
  <si>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</si>
  <si>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</si>
  <si>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</si>
  <si>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</si>
  <si>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</si>
  <si>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</si>
  <si>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</si>
  <si>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</si>
  <si>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</si>
  <si>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</si>
  <si>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</si>
  <si>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</si>
  <si>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</si>
  <si>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</si>
  <si>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</si>
  <si>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</si>
  <si>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</si>
  <si>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</si>
  <si>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</si>
  <si>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</si>
  <si>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</si>
  <si>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</si>
  <si>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</si>
  <si>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</si>
  <si>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</si>
  <si>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</si>
  <si>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</si>
  <si>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</si>
  <si>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</si>
  <si>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</si>
  <si>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</si>
  <si>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</si>
  <si>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</si>
  <si>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</si>
  <si>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</si>
  <si>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</si>
  <si>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</si>
  <si>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</si>
  <si>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</si>
  <si>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</si>
  <si>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</si>
  <si>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</si>
  <si>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</si>
  <si>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</si>
  <si>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</si>
  <si>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</si>
  <si>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</si>
  <si>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</si>
  <si>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</si>
  <si>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</si>
  <si>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</si>
  <si>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</si>
  <si>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</si>
  <si>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</si>
  <si>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</si>
  <si>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</si>
  <si>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</si>
  <si>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</si>
  <si>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</si>
  <si>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</si>
  <si>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</si>
  <si>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</si>
  <si>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</si>
  <si>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</si>
  <si>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</si>
  <si>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</si>
  <si>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</si>
  <si>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</si>
  <si>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</si>
  <si>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</si>
  <si>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</si>
  <si>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</si>
  <si>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</si>
  <si>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</si>
  <si>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</si>
  <si>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</si>
  <si>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</si>
  <si>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</si>
  <si>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</si>
  <si>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</si>
  <si>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</si>
  <si>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</si>
  <si>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</si>
  <si>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</si>
  <si>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</si>
  <si>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</si>
  <si>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</si>
  <si>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</si>
  <si>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</si>
  <si>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</si>
  <si>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</si>
  <si>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</si>
  <si>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</si>
  <si>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</si>
  <si>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</si>
  <si>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</si>
  <si>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</si>
  <si>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</si>
  <si>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</si>
  <si>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</si>
  <si>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</si>
  <si>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</si>
  <si>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</si>
  <si>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</si>
  <si>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</si>
  <si>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</si>
  <si>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</si>
  <si>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</si>
  <si>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</si>
  <si>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</si>
  <si>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</si>
  <si>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</si>
  <si>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</si>
  <si>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</si>
  <si>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</si>
  <si>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</si>
  <si>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</si>
  <si>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</si>
  <si>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</si>
  <si>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</si>
  <si>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</si>
  <si>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</si>
  <si>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</si>
  <si>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</si>
  <si>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</si>
  <si>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</si>
  <si>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</si>
  <si>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</si>
  <si>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</si>
  <si>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</si>
  <si>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</si>
  <si>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</si>
  <si>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</si>
  <si>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</si>
  <si>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</si>
  <si>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</si>
  <si>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</si>
  <si>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</si>
  <si>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</si>
  <si>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</si>
  <si>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</si>
  <si>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</si>
  <si>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</si>
  <si>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</si>
  <si>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</si>
  <si>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</si>
  <si>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</si>
  <si>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</si>
  <si>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</si>
  <si>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</si>
  <si>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</si>
  <si>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</si>
  <si>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</si>
  <si>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</si>
  <si>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</si>
  <si>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</si>
  <si>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</si>
  <si>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</si>
  <si>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</si>
  <si>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</si>
  <si>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</si>
  <si>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</si>
  <si>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</si>
  <si>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</si>
  <si>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</si>
  <si>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</si>
  <si>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</si>
  <si>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</si>
  <si>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</si>
  <si>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</si>
  <si>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</si>
  <si>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</si>
  <si>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</si>
  <si>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</si>
  <si>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</si>
  <si>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</si>
  <si>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</si>
  <si>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</si>
  <si>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</si>
  <si>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</si>
  <si>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</si>
  <si>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</si>
  <si>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</si>
  <si>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</si>
  <si>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</si>
  <si>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</si>
  <si>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</si>
  <si>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</si>
  <si>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</si>
  <si>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</si>
  <si>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</si>
  <si>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</si>
  <si>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</si>
  <si>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</si>
  <si>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</si>
  <si>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</si>
  <si>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</si>
  <si>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</si>
  <si>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</si>
  <si>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</si>
  <si>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</si>
  <si>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</si>
  <si>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</si>
  <si>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</si>
  <si>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</si>
  <si>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</si>
  <si>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</si>
  <si>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</si>
  <si>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</si>
  <si>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</si>
  <si>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</si>
  <si>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</si>
  <si>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</si>
  <si>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</si>
  <si>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</si>
  <si>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</si>
  <si>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</si>
  <si>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</si>
  <si>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</si>
  <si>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</si>
  <si>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</si>
  <si>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</si>
  <si>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</si>
  <si>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</si>
  <si>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</si>
  <si>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</si>
  <si>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</si>
  <si>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</si>
  <si>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</si>
  <si>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</si>
  <si>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</si>
  <si>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</si>
  <si>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</si>
  <si>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</si>
  <si>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</si>
  <si>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</si>
  <si>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</si>
  <si>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</si>
  <si>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</si>
  <si>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</si>
  <si>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</si>
  <si>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</si>
  <si>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</si>
  <si>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</si>
  <si>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</si>
  <si>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</si>
  <si>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</si>
  <si>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</si>
  <si>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</si>
  <si>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</si>
  <si>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</si>
  <si>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</si>
  <si>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</si>
  <si>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</si>
  <si>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</si>
  <si>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</si>
  <si>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</si>
  <si>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</si>
  <si>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</si>
  <si>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</si>
  <si>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</si>
  <si>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</si>
  <si>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</si>
  <si>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</si>
  <si>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</si>
  <si>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</si>
  <si>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</si>
  <si>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</si>
  <si>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</si>
  <si>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</si>
  <si>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</si>
  <si>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</si>
  <si>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</si>
  <si>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</si>
  <si>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</si>
  <si>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</si>
  <si>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</si>
  <si>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</si>
  <si>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</si>
  <si>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</si>
  <si>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</si>
  <si>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</si>
  <si>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</si>
  <si>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</si>
  <si>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</si>
  <si>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</si>
  <si>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</si>
  <si>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</si>
  <si>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</si>
  <si>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</si>
  <si>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</si>
  <si>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</si>
  <si>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</si>
  <si>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</si>
  <si>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</si>
  <si>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</si>
  <si>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</si>
  <si>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</si>
  <si>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</si>
  <si>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</si>
  <si>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</si>
  <si>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</si>
  <si>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</si>
  <si>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</si>
  <si>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</si>
  <si>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</si>
  <si>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</si>
  <si>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</si>
  <si>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</si>
  <si>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</si>
  <si>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</si>
  <si>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</si>
  <si>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</si>
  <si>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</si>
  <si>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</si>
  <si>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</si>
  <si>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</si>
  <si>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</si>
  <si>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</si>
  <si>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</si>
  <si>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</si>
  <si>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</si>
  <si>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</si>
  <si>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</si>
  <si>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</si>
  <si>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</si>
  <si>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</si>
  <si>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</si>
  <si>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</si>
  <si>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</si>
  <si>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</si>
  <si>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</si>
  <si>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</si>
  <si>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</si>
  <si>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</si>
  <si>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</si>
  <si>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</si>
  <si>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</si>
  <si>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</si>
  <si>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</si>
  <si>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</si>
  <si>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</si>
  <si>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</si>
  <si>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</si>
  <si>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</si>
  <si>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</si>
  <si>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</si>
  <si>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</si>
  <si>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</si>
  <si>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</si>
  <si>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</si>
  <si>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</si>
  <si>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</si>
  <si>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</si>
  <si>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</si>
  <si>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</si>
  <si>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</si>
  <si>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</si>
  <si>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</si>
  <si>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</si>
  <si>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</si>
  <si>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</si>
  <si>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</si>
  <si>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</si>
  <si>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</si>
  <si>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</si>
  <si>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</si>
  <si>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</si>
  <si>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</si>
  <si>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</si>
  <si>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</si>
  <si>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</si>
  <si>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</si>
  <si>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</si>
  <si>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</si>
  <si>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</si>
  <si>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</si>
  <si>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</si>
  <si>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</si>
  <si>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</si>
  <si>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</si>
  <si>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</si>
  <si>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</si>
  <si>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</si>
  <si>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</si>
  <si>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</si>
  <si>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</si>
  <si>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</si>
  <si>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</si>
  <si>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</si>
  <si>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</si>
  <si>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</si>
  <si>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</si>
  <si>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</si>
  <si>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</si>
  <si>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</si>
  <si>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</si>
  <si>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</si>
  <si>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</si>
  <si>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</si>
  <si>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</si>
  <si>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</si>
  <si>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</si>
  <si>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</si>
  <si>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</si>
  <si>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</si>
  <si>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</si>
  <si>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</si>
  <si>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</si>
  <si>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</si>
  <si>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</si>
  <si>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</si>
  <si>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</si>
  <si>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</si>
  <si>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</si>
  <si>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</si>
  <si>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</si>
  <si>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</si>
  <si>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</si>
  <si>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</si>
  <si>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</si>
  <si>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</si>
  <si>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</si>
  <si>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</si>
  <si>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</si>
  <si>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</si>
  <si>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</si>
  <si>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</si>
  <si>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</si>
  <si>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</si>
  <si>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</si>
  <si>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</si>
  <si>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</si>
  <si>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</si>
  <si>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</si>
  <si>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</si>
  <si>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</si>
  <si>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</si>
  <si>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</si>
  <si>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</si>
  <si>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</si>
  <si>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</si>
  <si>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</si>
  <si>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</si>
  <si>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</si>
  <si>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</si>
  <si>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</si>
  <si>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</si>
  <si>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</si>
  <si>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</si>
  <si>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</si>
  <si>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</si>
  <si>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</si>
  <si>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</si>
  <si>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</si>
  <si>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</si>
  <si>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</si>
  <si>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</si>
  <si>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</si>
  <si>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</si>
  <si>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</si>
  <si>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</si>
  <si>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</si>
  <si>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</si>
  <si>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</si>
  <si>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</si>
  <si>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</si>
  <si>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</si>
  <si>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</si>
  <si>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</si>
  <si>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</si>
  <si>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</si>
  <si>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</si>
  <si>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</si>
  <si>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</si>
  <si>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</si>
  <si>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</si>
  <si>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</si>
  <si>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</si>
  <si>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</si>
  <si>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</si>
  <si>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</si>
  <si>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</si>
  <si>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</si>
  <si>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</si>
  <si>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</si>
  <si>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</si>
  <si>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</si>
  <si>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</si>
  <si>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</si>
  <si>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</si>
  <si>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</si>
  <si>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</si>
  <si>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</si>
  <si>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</si>
  <si>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</si>
  <si>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</si>
  <si>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</si>
  <si>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</si>
  <si>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</si>
  <si>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</si>
  <si>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</si>
  <si>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</si>
  <si>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</si>
  <si>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</si>
  <si>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</si>
  <si>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</si>
  <si>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</si>
  <si>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</si>
  <si>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</si>
  <si>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</si>
  <si>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</si>
  <si>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</si>
  <si>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</si>
  <si>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</si>
  <si>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</si>
  <si>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</si>
  <si>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</si>
  <si>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</si>
  <si>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</si>
  <si>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</si>
  <si>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</si>
  <si>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</si>
  <si>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</si>
  <si>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</si>
  <si>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</si>
  <si>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</si>
  <si>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</si>
  <si>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</si>
  <si>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</si>
  <si>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</si>
  <si>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</si>
  <si>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</si>
  <si>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</si>
  <si>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</si>
  <si>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</si>
  <si>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</si>
  <si>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</si>
  <si>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</si>
  <si>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</si>
  <si>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</si>
  <si>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</si>
  <si>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</si>
  <si>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</si>
  <si>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</si>
  <si>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</si>
  <si>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</si>
  <si>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</si>
  <si>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</si>
  <si>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</si>
  <si>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</si>
  <si>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</si>
  <si>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</si>
  <si>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</si>
  <si>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</si>
  <si>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</si>
  <si>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</si>
  <si>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</si>
  <si>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</si>
  <si>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</si>
  <si>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</si>
  <si>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</si>
  <si>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</si>
  <si>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</si>
  <si>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</si>
  <si>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</si>
  <si>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</si>
  <si>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</si>
  <si>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</si>
  <si>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</si>
  <si>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</si>
  <si>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</si>
  <si>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</si>
  <si>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</si>
  <si>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</si>
  <si>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</si>
  <si>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</si>
  <si>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</si>
  <si>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</si>
  <si>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</si>
  <si>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</si>
  <si>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</si>
  <si>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</si>
  <si>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</si>
  <si>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</si>
  <si>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</si>
  <si>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</si>
  <si>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</si>
  <si>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</si>
  <si>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</si>
  <si>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</si>
  <si>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</si>
  <si>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</si>
  <si>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</si>
  <si>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</si>
  <si>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</si>
  <si>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</si>
  <si>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</si>
  <si>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</si>
  <si>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</si>
  <si>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</si>
  <si>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</si>
  <si>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</si>
  <si>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</si>
  <si>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</si>
  <si>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</si>
  <si>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</si>
  <si>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</si>
  <si>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</si>
  <si>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</si>
  <si>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</si>
  <si>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</si>
  <si>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</si>
  <si>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</si>
  <si>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</si>
  <si>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</si>
  <si>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</si>
  <si>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</si>
  <si>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</si>
  <si>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</si>
  <si>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</si>
  <si>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</si>
  <si>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</si>
  <si>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</si>
  <si>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</si>
  <si>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</si>
  <si>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</si>
  <si>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</si>
  <si>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</si>
  <si>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</si>
  <si>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</si>
  <si>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</si>
  <si>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</si>
  <si>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</si>
  <si>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</si>
  <si>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</si>
  <si>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</si>
  <si>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</si>
  <si>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</si>
  <si>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</si>
  <si>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</si>
  <si>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</si>
  <si>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</si>
  <si>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</si>
  <si>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</si>
  <si>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</si>
  <si>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</si>
  <si>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</si>
  <si>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</si>
  <si>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</si>
  <si>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</si>
  <si>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</si>
  <si>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</si>
  <si>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</si>
  <si>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</si>
  <si>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</si>
  <si>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</si>
  <si>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</si>
  <si>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</si>
  <si>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</si>
  <si>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</si>
  <si>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</si>
  <si>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</si>
  <si>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</si>
  <si>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</si>
  <si>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</si>
  <si>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</si>
  <si>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</si>
  <si>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</si>
  <si>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</si>
  <si>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</si>
  <si>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</si>
  <si>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</si>
  <si>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</si>
  <si>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</si>
  <si>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</si>
  <si>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</si>
  <si>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</si>
  <si>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</si>
  <si>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</si>
  <si>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</si>
  <si>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</si>
  <si>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</si>
  <si>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</si>
  <si>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</si>
  <si>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</si>
  <si>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</si>
  <si>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</si>
  <si>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</si>
  <si>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</si>
  <si>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</si>
  <si>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</si>
  <si>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</si>
  <si>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</si>
  <si>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</si>
  <si>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</si>
  <si>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</si>
  <si>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</si>
  <si>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</si>
  <si>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</si>
  <si>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</si>
  <si>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</si>
  <si>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</si>
  <si>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</si>
  <si>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</si>
  <si>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</si>
  <si>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</si>
  <si>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</si>
  <si>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</si>
  <si>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</si>
  <si>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</si>
  <si>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</si>
  <si>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</si>
  <si>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</si>
  <si>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</si>
  <si>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</si>
  <si>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</si>
  <si>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</si>
  <si>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</si>
  <si>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</si>
  <si>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</si>
  <si>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</si>
  <si>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</si>
  <si>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</si>
  <si>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</si>
  <si>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</si>
  <si>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</si>
  <si>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</si>
  <si>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</si>
  <si>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</si>
  <si>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</si>
  <si>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</si>
  <si>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</si>
  <si>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</si>
  <si>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</si>
  <si>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</si>
  <si>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</si>
  <si>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</si>
  <si>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</si>
  <si>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</si>
  <si>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</si>
  <si>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</si>
  <si>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</si>
  <si>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</si>
  <si>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</si>
  <si>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</si>
  <si>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</si>
  <si>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</si>
  <si>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</si>
  <si>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</si>
  <si>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</si>
  <si>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</si>
  <si>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</si>
  <si>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</si>
  <si>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</si>
  <si>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</si>
  <si>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</si>
  <si>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</si>
  <si>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</si>
  <si>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</si>
  <si>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</si>
  <si>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</si>
  <si>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</si>
  <si>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</si>
  <si>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</si>
  <si>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</si>
  <si>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</si>
  <si>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</si>
  <si>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</si>
  <si>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</si>
  <si>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</si>
  <si>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</si>
  <si>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</si>
  <si>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</si>
  <si>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</si>
  <si>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</si>
  <si>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</si>
  <si>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</si>
  <si>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</si>
  <si>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</si>
  <si>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</si>
  <si>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</si>
  <si>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</si>
  <si>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</si>
  <si>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</si>
  <si>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</si>
  <si>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</si>
  <si>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</si>
  <si>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</si>
  <si>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</si>
  <si>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</si>
  <si>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</si>
  <si>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</si>
  <si>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</si>
  <si>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</si>
  <si>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</si>
  <si>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</si>
  <si>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</si>
  <si>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</si>
  <si>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</si>
  <si>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</si>
  <si>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</si>
  <si>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</si>
  <si>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</si>
  <si>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</si>
  <si>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</si>
  <si>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</si>
  <si>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</si>
  <si>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</si>
  <si>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</si>
  <si>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</si>
  <si>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</si>
  <si>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</si>
  <si>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</si>
  <si>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</si>
  <si>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</si>
  <si>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</si>
  <si>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</si>
  <si>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</si>
  <si>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</si>
  <si>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</si>
  <si>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</si>
  <si>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</si>
  <si>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</si>
  <si>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</si>
  <si>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</si>
  <si>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</si>
  <si>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</si>
  <si>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</si>
  <si>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</si>
  <si>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</si>
  <si>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</si>
  <si>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</si>
  <si>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</si>
  <si>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</si>
  <si>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</si>
  <si>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</si>
  <si>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</si>
  <si>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</si>
  <si>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</si>
  <si>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</si>
  <si>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</si>
  <si>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</si>
  <si>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</si>
  <si>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</si>
  <si>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</si>
  <si>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</si>
  <si>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</si>
  <si>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</si>
  <si>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</si>
  <si>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</si>
  <si>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</si>
  <si>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</si>
  <si>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</si>
  <si>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</si>
  <si>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</si>
  <si>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</si>
  <si>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</si>
  <si>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</si>
  <si>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</si>
  <si>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</si>
  <si>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</si>
  <si>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</si>
  <si>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</si>
  <si>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</si>
  <si>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</si>
  <si>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</si>
  <si>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</si>
  <si>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</si>
  <si>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</si>
  <si>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</si>
  <si>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</si>
  <si>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</si>
  <si>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</si>
  <si>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</si>
  <si>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</si>
  <si>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</si>
  <si>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</si>
  <si>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</si>
  <si>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</si>
  <si>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</si>
  <si>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</si>
  <si>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</si>
  <si>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</si>
  <si>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</si>
  <si>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</si>
  <si>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</si>
  <si>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</si>
  <si>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</si>
  <si>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</si>
  <si>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</si>
  <si>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</si>
  <si>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</si>
  <si>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</si>
  <si>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</si>
  <si>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</si>
  <si>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</si>
  <si>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</si>
  <si>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</si>
  <si>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</si>
  <si>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</si>
  <si>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</si>
  <si>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</si>
  <si>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</si>
  <si>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</si>
  <si>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</si>
  <si>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</si>
  <si>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</si>
  <si>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</si>
  <si>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</si>
  <si>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</si>
  <si>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</si>
  <si>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</si>
  <si>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</si>
  <si>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</si>
  <si>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</si>
  <si>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</si>
  <si>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</si>
  <si>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</si>
  <si>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</si>
  <si>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</si>
  <si>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</si>
  <si>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</si>
  <si>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</si>
  <si>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</si>
  <si>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</si>
  <si>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</si>
  <si>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</si>
  <si>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</si>
  <si>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</si>
  <si>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</si>
  <si>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</si>
  <si>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</si>
  <si>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</si>
  <si>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</si>
  <si>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</si>
  <si>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</si>
  <si>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</si>
  <si>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</si>
  <si>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</si>
  <si>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</si>
  <si>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</si>
  <si>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</si>
  <si>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</si>
  <si>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</si>
  <si>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</si>
  <si>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</si>
  <si>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</si>
  <si>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</si>
  <si>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</si>
  <si>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</si>
  <si>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</si>
  <si>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</si>
  <si>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</si>
  <si>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</si>
  <si>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</si>
  <si>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</si>
  <si>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</si>
  <si>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</si>
  <si>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</si>
  <si>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</si>
  <si>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</si>
  <si>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</si>
  <si>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</si>
  <si>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</si>
  <si>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</si>
  <si>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</si>
  <si>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</si>
  <si>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</si>
  <si>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</si>
  <si>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</si>
  <si>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</si>
  <si>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</si>
  <si>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</si>
  <si>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</si>
  <si>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</si>
  <si>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</si>
  <si>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</si>
  <si>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</si>
  <si>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</si>
  <si>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</si>
  <si>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</si>
  <si>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</si>
  <si>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</si>
  <si>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</si>
  <si>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</si>
  <si>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</si>
  <si>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</si>
  <si>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</si>
  <si>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</si>
  <si>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</si>
  <si>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</si>
  <si>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</si>
  <si>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</si>
  <si>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</si>
  <si>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</si>
  <si>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</si>
  <si>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</si>
  <si>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</si>
  <si>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</si>
  <si>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</si>
  <si>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</si>
  <si>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</si>
  <si>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</si>
  <si>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</si>
  <si>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</si>
  <si>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</si>
  <si>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</si>
  <si>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</si>
  <si>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</si>
  <si>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</si>
  <si>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</si>
  <si>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</si>
  <si>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</si>
  <si>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</si>
  <si>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</si>
  <si>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</si>
  <si>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</si>
  <si>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</si>
  <si>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</si>
  <si>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</si>
  <si>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</si>
  <si>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</si>
  <si>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</si>
  <si>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</si>
  <si>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</si>
  <si>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</si>
  <si>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</si>
  <si>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</si>
  <si>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</si>
  <si>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</si>
  <si>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</si>
  <si>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</si>
  <si>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</si>
  <si>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</si>
  <si>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</si>
  <si>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</si>
  <si>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</si>
  <si>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</si>
  <si>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</si>
  <si>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</si>
  <si>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</si>
  <si>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</si>
  <si>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</si>
  <si>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</si>
  <si>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</si>
  <si>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</si>
  <si>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</si>
  <si>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</si>
  <si>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</si>
  <si>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</si>
  <si>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</si>
  <si>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</si>
  <si>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</si>
  <si>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</si>
  <si>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</si>
  <si>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</si>
  <si>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</si>
  <si>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</si>
  <si>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</si>
  <si>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</si>
  <si>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</si>
  <si>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</si>
  <si>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</si>
  <si>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</si>
  <si>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</si>
  <si>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</si>
  <si>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</si>
  <si>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</si>
  <si>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</si>
  <si>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</si>
  <si>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</si>
  <si>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</si>
  <si>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</si>
  <si>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</si>
  <si>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</si>
  <si>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</si>
  <si>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</si>
  <si>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</si>
  <si>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</si>
  <si>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</si>
  <si>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</si>
  <si>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</si>
  <si>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</si>
  <si>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</si>
  <si>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</si>
  <si>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</si>
  <si>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</si>
  <si>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</si>
  <si>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</si>
  <si>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</si>
  <si>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</si>
  <si>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</si>
  <si>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</si>
  <si>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</si>
  <si>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</si>
  <si>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</si>
  <si>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</si>
  <si>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</si>
  <si>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</si>
  <si>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</si>
  <si>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</si>
  <si>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</si>
  <si>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</si>
  <si>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</si>
  <si>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</si>
  <si>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</si>
  <si>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</si>
  <si>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</si>
  <si>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</si>
  <si>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</si>
  <si>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</si>
  <si>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</si>
  <si>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</si>
  <si>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</si>
  <si>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</si>
  <si>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</si>
  <si>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</si>
  <si>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</si>
  <si>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</si>
  <si>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</si>
  <si>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</si>
  <si>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</si>
  <si>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</si>
  <si>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</si>
  <si>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</si>
  <si>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</si>
  <si>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</si>
  <si>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</si>
  <si>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</si>
  <si>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</si>
  <si>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</si>
  <si>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</si>
  <si>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</si>
  <si>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</si>
  <si>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</si>
  <si>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</si>
  <si>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</si>
  <si>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</si>
  <si>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</si>
  <si>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</si>
  <si>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</si>
  <si>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</si>
  <si>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</si>
  <si>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</si>
  <si>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</si>
  <si>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</si>
  <si>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</si>
  <si>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</si>
  <si>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</si>
  <si>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</si>
  <si>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</si>
  <si>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</si>
  <si>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</si>
  <si>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</si>
  <si>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</si>
  <si>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</si>
  <si>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</si>
  <si>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</si>
  <si>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</si>
  <si>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</si>
  <si>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</si>
  <si>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</si>
  <si>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</si>
  <si>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</si>
  <si>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</si>
  <si>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</si>
  <si>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</si>
  <si>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</si>
  <si>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</si>
  <si>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</si>
  <si>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</si>
  <si>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</si>
  <si>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</si>
  <si>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</si>
  <si>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</si>
  <si>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</si>
  <si>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</si>
  <si>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</si>
  <si>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</si>
  <si>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</si>
  <si>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</si>
  <si>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</si>
  <si>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</si>
  <si>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</si>
  <si>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</si>
  <si>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</si>
  <si>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</si>
  <si>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</si>
  <si>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</si>
  <si>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</si>
  <si>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</si>
  <si>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</si>
  <si>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</si>
  <si>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</si>
  <si>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</si>
  <si>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</si>
  <si>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</si>
  <si>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</si>
  <si>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</si>
  <si>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</si>
  <si>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</si>
  <si>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</si>
  <si>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</si>
  <si>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</si>
  <si>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</si>
  <si>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</si>
  <si>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</si>
  <si>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</si>
  <si>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</si>
  <si>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</si>
  <si>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</si>
  <si>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</si>
  <si>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</si>
  <si>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</si>
  <si>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</si>
  <si>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</si>
  <si>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</si>
  <si>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</si>
  <si>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</si>
  <si>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</si>
  <si>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</si>
  <si>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</si>
  <si>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</si>
  <si>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</si>
  <si>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</si>
  <si>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</si>
  <si>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</si>
  <si>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</si>
  <si>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</si>
  <si>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</si>
  <si>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</si>
  <si>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</si>
  <si>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</si>
  <si>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</si>
  <si>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</si>
  <si>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</si>
  <si>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</si>
  <si>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</si>
  <si>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</si>
  <si>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</si>
  <si>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</si>
  <si>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</si>
  <si>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</si>
  <si>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</si>
  <si>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</si>
  <si>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</si>
  <si>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</si>
  <si>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</si>
  <si>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</si>
  <si>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</si>
  <si>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</si>
  <si>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</si>
  <si>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</si>
  <si>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</si>
  <si>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</si>
  <si>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</si>
  <si>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</si>
  <si>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</si>
  <si>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</si>
  <si>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</si>
  <si>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</si>
  <si>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</si>
  <si>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</si>
  <si>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</si>
  <si>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</si>
  <si>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</si>
  <si>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</si>
  <si>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</si>
  <si>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</si>
  <si>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</si>
  <si>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</si>
  <si>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</si>
  <si>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</si>
  <si>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</si>
  <si>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</si>
  <si>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</si>
  <si>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</si>
  <si>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</si>
  <si>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</si>
  <si>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</si>
  <si>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</si>
  <si>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</si>
  <si>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</si>
  <si>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</si>
  <si>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</si>
  <si>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</si>
  <si>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</si>
  <si>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</si>
  <si>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</si>
  <si>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</si>
  <si>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</si>
  <si>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</si>
  <si>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</si>
  <si>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</si>
  <si>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</si>
  <si>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</si>
  <si>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</si>
  <si>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</si>
  <si>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</si>
  <si>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</si>
  <si>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</si>
  <si>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</si>
  <si>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</si>
  <si>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</si>
  <si>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</si>
  <si>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</si>
  <si>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</si>
  <si>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</si>
  <si>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</si>
  <si>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</si>
  <si>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</si>
  <si>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</si>
  <si>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</si>
  <si>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</si>
  <si>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</si>
  <si>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</si>
  <si>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</si>
  <si>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</si>
  <si>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</si>
  <si>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</si>
  <si>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</si>
  <si>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</si>
  <si>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</si>
  <si>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</si>
  <si>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</si>
  <si>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</si>
  <si>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</si>
  <si>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</si>
  <si>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</si>
  <si>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</si>
  <si>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</si>
  <si>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</si>
  <si>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</si>
  <si>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</si>
  <si>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</si>
  <si>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</si>
  <si>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</si>
  <si>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</si>
  <si>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</si>
  <si>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</si>
  <si>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</si>
  <si>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</si>
  <si>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</si>
  <si>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</si>
  <si>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</si>
  <si>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</si>
  <si>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</si>
  <si>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</si>
  <si>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</si>
  <si>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</si>
  <si>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</si>
  <si>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</si>
  <si>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</si>
  <si>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</si>
  <si>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</si>
  <si>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</si>
  <si>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</si>
  <si>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</si>
  <si>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</si>
  <si>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</si>
  <si>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</si>
  <si>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</si>
  <si>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</si>
  <si>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</si>
  <si>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</si>
  <si>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</si>
  <si>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</si>
  <si>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</si>
  <si>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</si>
  <si>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</si>
  <si>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</si>
  <si>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</si>
  <si>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</si>
  <si>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</si>
  <si>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</si>
  <si>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</si>
  <si>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</si>
  <si>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</si>
  <si>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</si>
  <si>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</si>
  <si>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</si>
  <si>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</si>
  <si>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</si>
  <si>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</si>
  <si>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</si>
  <si>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</si>
  <si>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</si>
  <si>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</si>
  <si>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</si>
  <si>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</si>
  <si>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</si>
  <si>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</si>
  <si>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</si>
  <si>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</si>
  <si>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</si>
  <si>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</si>
  <si>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</si>
  <si>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</si>
  <si>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</si>
  <si>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</si>
  <si>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</si>
  <si>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</si>
  <si>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</si>
  <si>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</si>
  <si>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</si>
  <si>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</si>
  <si>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</si>
  <si>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</si>
  <si>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</si>
  <si>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</si>
  <si>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</si>
  <si>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</si>
  <si>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</si>
  <si>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</si>
  <si>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</si>
  <si>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</si>
  <si>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</si>
  <si>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</si>
  <si>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</si>
  <si>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</si>
  <si>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</si>
  <si>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</si>
  <si>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</si>
  <si>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</si>
  <si>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</si>
  <si>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</si>
  <si>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</si>
  <si>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</si>
  <si>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</si>
  <si>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</si>
  <si>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</si>
  <si>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</si>
  <si>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</si>
  <si>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</si>
  <si>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</si>
  <si>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</si>
  <si>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</si>
  <si>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</si>
  <si>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</si>
  <si>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</si>
  <si>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</si>
  <si>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</si>
  <si>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</si>
  <si>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</si>
  <si>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</si>
  <si>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</si>
  <si>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</si>
  <si>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</si>
  <si>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</si>
  <si>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</si>
  <si>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</si>
  <si>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</si>
  <si>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</si>
  <si>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</si>
  <si>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</si>
  <si>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</si>
  <si>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</si>
  <si>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</si>
  <si>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</si>
  <si>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</si>
  <si>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</si>
  <si>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</si>
  <si>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</si>
  <si>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</si>
  <si>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</si>
  <si>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</si>
  <si>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</si>
  <si>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</si>
  <si>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</si>
  <si>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</si>
  <si>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</si>
  <si>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</si>
  <si>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</si>
  <si>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</si>
  <si>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</si>
  <si>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</si>
  <si>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</si>
  <si>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</si>
  <si>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</si>
  <si>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</si>
  <si>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</si>
  <si>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</si>
  <si>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</si>
  <si>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</si>
  <si>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</si>
  <si>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</si>
  <si>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</si>
  <si>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</si>
  <si>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</si>
  <si>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</si>
  <si>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</si>
  <si>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</si>
  <si>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</si>
  <si>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</si>
  <si>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</si>
  <si>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</si>
  <si>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</si>
  <si>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</si>
  <si>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</si>
  <si>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</si>
  <si>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</si>
  <si>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</si>
  <si>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</si>
  <si>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</si>
  <si>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</si>
  <si>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</si>
  <si>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</si>
  <si>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</si>
  <si>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</si>
  <si>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</si>
  <si>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</si>
  <si>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</si>
  <si>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</si>
  <si>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</si>
  <si>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</si>
  <si>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</si>
  <si>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</si>
  <si>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</si>
  <si>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</si>
  <si>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</si>
  <si>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</si>
  <si>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</si>
  <si>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</si>
  <si>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</si>
  <si>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</si>
  <si>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</si>
  <si>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</si>
  <si>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</si>
  <si>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</si>
  <si>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</si>
  <si>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</si>
  <si>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</si>
  <si>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</si>
  <si>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</si>
  <si>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</si>
  <si>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</si>
  <si>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</si>
  <si>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</si>
  <si>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</si>
  <si>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</si>
  <si>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</si>
  <si>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</si>
  <si>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</si>
  <si>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</si>
  <si>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</si>
  <si>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</si>
  <si>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</si>
  <si>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</si>
  <si>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</si>
  <si>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</si>
  <si>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</si>
  <si>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</si>
  <si>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</si>
  <si>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</si>
  <si>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</si>
  <si>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</si>
  <si>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</si>
  <si>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</si>
  <si>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</si>
  <si>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</si>
  <si>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</si>
  <si>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</si>
  <si>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</si>
  <si>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</si>
  <si>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</si>
  <si>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</si>
  <si>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</si>
  <si>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</si>
  <si>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</si>
  <si>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</si>
  <si>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</si>
  <si>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</si>
  <si>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</si>
  <si>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</si>
  <si>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</si>
  <si>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</si>
  <si>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</si>
  <si>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</si>
  <si>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</si>
  <si>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</si>
  <si>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</si>
  <si>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</si>
  <si>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</si>
  <si>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</si>
  <si>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</si>
  <si>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</si>
  <si>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</si>
  <si>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</si>
  <si>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</si>
  <si>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</si>
  <si>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</si>
  <si>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</si>
  <si>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</si>
  <si>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</si>
  <si>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</si>
  <si>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</si>
  <si>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</si>
  <si>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</si>
  <si>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</si>
  <si>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</si>
  <si>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</si>
  <si>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</si>
  <si>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</si>
  <si>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</si>
  <si>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</si>
  <si>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</si>
  <si>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</si>
  <si>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</si>
  <si>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</si>
  <si>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</si>
  <si>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</si>
  <si>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</si>
  <si>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</si>
  <si>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</si>
  <si>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</si>
  <si>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</si>
  <si>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</si>
  <si>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</si>
  <si>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</si>
  <si>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</si>
  <si>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</si>
  <si>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</si>
  <si>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</si>
  <si>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</si>
  <si>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</si>
  <si>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</si>
  <si>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</si>
  <si>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</si>
  <si>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</si>
  <si>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</si>
  <si>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</si>
  <si>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</si>
  <si>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</si>
  <si>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</si>
  <si>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</si>
  <si>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</si>
  <si>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</si>
  <si>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</si>
  <si>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</si>
  <si>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</si>
  <si>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</si>
  <si>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</si>
  <si>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</si>
  <si>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</si>
  <si>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</si>
  <si>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</si>
  <si>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</si>
  <si>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</si>
  <si>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</si>
  <si>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</si>
  <si>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</si>
  <si>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</si>
  <si>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</si>
  <si>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</si>
  <si>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</si>
  <si>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</si>
  <si>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</si>
  <si>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</si>
  <si>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</si>
  <si>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</si>
  <si>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</si>
  <si>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</si>
  <si>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</si>
  <si>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</si>
  <si>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</si>
  <si>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</si>
  <si>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</si>
  <si>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</si>
  <si>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</si>
  <si>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</si>
  <si>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</si>
  <si>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</si>
  <si>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</si>
  <si>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</si>
  <si>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</si>
  <si>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</si>
  <si>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</si>
  <si>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</si>
  <si>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</si>
  <si>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</si>
  <si>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</si>
  <si>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</si>
  <si>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</si>
  <si>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</si>
  <si>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</si>
  <si>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</si>
  <si>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</si>
  <si>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</si>
  <si>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</si>
  <si>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</si>
  <si>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</si>
  <si>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</si>
  <si>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</si>
  <si>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</si>
  <si>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</si>
  <si>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</si>
  <si>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</si>
  <si>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</si>
  <si>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</si>
  <si>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</si>
  <si>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</si>
  <si>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</si>
  <si>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</si>
  <si>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</si>
  <si>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</si>
  <si>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</si>
  <si>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</si>
  <si>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</si>
  <si>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</si>
  <si>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</si>
  <si>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</si>
  <si>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</si>
  <si>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</si>
  <si>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</si>
  <si>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</si>
  <si>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</si>
  <si>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</si>
  <si>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</si>
  <si>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</si>
  <si>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</si>
  <si>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</si>
  <si>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</si>
  <si>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</si>
  <si>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</si>
  <si>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</si>
  <si>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</si>
  <si>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</si>
  <si>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</si>
  <si>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</si>
  <si>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</si>
  <si>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</si>
  <si>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</si>
  <si>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</si>
  <si>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</si>
  <si>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</si>
  <si>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</si>
  <si>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</si>
  <si>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</si>
  <si>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</si>
  <si>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</si>
  <si>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</si>
  <si>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</si>
  <si>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</si>
  <si>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</si>
  <si>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</si>
  <si>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</si>
  <si>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</si>
  <si>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</si>
  <si>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</si>
  <si>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</si>
  <si>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</si>
  <si>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</si>
  <si>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</si>
  <si>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</si>
  <si>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</si>
  <si>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</si>
  <si>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</si>
  <si>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</si>
  <si>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</si>
  <si>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</si>
  <si>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</si>
  <si>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</si>
  <si>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</si>
  <si>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</si>
  <si>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</si>
  <si>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</si>
  <si>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</si>
  <si>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</si>
  <si>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</si>
  <si>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</si>
  <si>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</si>
  <si>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</si>
  <si>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</si>
  <si>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</si>
  <si>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</si>
  <si>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</si>
  <si>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</si>
  <si>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</si>
  <si>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</si>
  <si>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</si>
  <si>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</si>
  <si>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</si>
  <si>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</si>
  <si>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</si>
  <si>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</si>
  <si>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</si>
  <si>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</si>
  <si>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</si>
  <si>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</si>
  <si>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</si>
  <si>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</si>
  <si>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</si>
  <si>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</si>
  <si>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</si>
  <si>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</si>
  <si>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</si>
  <si>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</si>
  <si>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</si>
  <si>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</si>
  <si>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</si>
  <si>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</si>
  <si>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</si>
  <si>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</si>
  <si>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</si>
  <si>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</si>
  <si>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</si>
  <si>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</si>
  <si>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</si>
  <si>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</si>
  <si>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</si>
  <si>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</si>
  <si>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</si>
  <si>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</si>
  <si>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</si>
  <si>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</si>
  <si>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</si>
  <si>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</si>
  <si>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</si>
  <si>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</si>
  <si>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</si>
  <si>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</si>
  <si>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</si>
  <si>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</si>
  <si>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</si>
  <si>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</si>
  <si>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</si>
  <si>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</si>
  <si>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</si>
  <si>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</si>
  <si>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</si>
  <si>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</si>
  <si>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</si>
  <si>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</si>
  <si>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</si>
  <si>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</si>
  <si>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</si>
  <si>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</si>
  <si>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</si>
  <si>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</si>
  <si>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</si>
  <si>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</si>
  <si>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</si>
  <si>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</si>
  <si>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</si>
  <si>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</si>
  <si>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</si>
  <si>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</si>
  <si>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</si>
  <si>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</si>
  <si>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</si>
  <si>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</si>
  <si>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</si>
  <si>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</si>
  <si>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</si>
  <si>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</si>
  <si>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</si>
  <si>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</si>
  <si>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</si>
  <si>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</si>
  <si>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</si>
  <si>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</si>
  <si>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</si>
  <si>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</si>
  <si>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</si>
  <si>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</si>
  <si>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</si>
  <si>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</si>
  <si>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</si>
  <si>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</si>
  <si>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</si>
  <si>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</si>
  <si>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</si>
  <si>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</si>
  <si>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</si>
  <si>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</si>
  <si>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</si>
  <si>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</si>
  <si>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</si>
  <si>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</si>
  <si>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</si>
  <si>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</si>
  <si>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</si>
  <si>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</si>
  <si>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</si>
  <si>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</si>
  <si>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</si>
  <si>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</si>
  <si>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</si>
  <si>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</si>
  <si>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</si>
  <si>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</si>
  <si>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</si>
  <si>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</si>
  <si>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</si>
  <si>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</si>
  <si>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</si>
  <si>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</si>
  <si>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</si>
  <si>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</si>
  <si>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</si>
  <si>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</si>
  <si>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</si>
  <si>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</si>
  <si>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</si>
  <si>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</si>
  <si>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</si>
  <si>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</si>
  <si>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</si>
  <si>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</si>
  <si>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</si>
  <si>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</si>
  <si>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</si>
  <si>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</si>
  <si>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</si>
  <si>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</si>
  <si>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</si>
  <si>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</si>
  <si>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</si>
  <si>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</si>
  <si>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</si>
  <si>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</si>
  <si>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</si>
  <si>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</si>
  <si>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</si>
  <si>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</si>
  <si>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</si>
  <si>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</si>
  <si>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</si>
  <si>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</si>
  <si>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</si>
  <si>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</si>
  <si>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</si>
  <si>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</si>
  <si>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</si>
  <si>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</si>
  <si>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</si>
  <si>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</si>
  <si>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</si>
  <si>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</si>
  <si>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</si>
  <si>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</si>
  <si>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</si>
  <si>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</si>
  <si>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</si>
  <si>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</si>
  <si>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</si>
  <si>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</si>
  <si>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</si>
  <si>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</si>
  <si>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</si>
  <si>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</si>
  <si>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</si>
  <si>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</si>
  <si>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</si>
  <si>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</si>
  <si>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</si>
  <si>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</si>
  <si>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</si>
  <si>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</si>
  <si>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</si>
  <si>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</si>
  <si>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</si>
  <si>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</si>
  <si>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</si>
  <si>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</si>
  <si>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</si>
  <si>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</si>
  <si>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</si>
  <si>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</si>
  <si>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</si>
  <si>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</si>
  <si>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</si>
  <si>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</si>
  <si>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</si>
  <si>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</si>
  <si>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</si>
  <si>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</si>
  <si>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</si>
  <si>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</si>
  <si>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</si>
  <si>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</si>
  <si>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</si>
  <si>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</si>
  <si>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</si>
  <si>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</si>
  <si>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</si>
  <si>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</si>
  <si>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</si>
  <si>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</si>
  <si>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</si>
  <si>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</si>
  <si>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</si>
  <si>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</si>
  <si>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</si>
  <si>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</si>
  <si>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</si>
  <si>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</si>
  <si>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</si>
  <si>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</si>
  <si>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</si>
  <si>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</si>
  <si>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</si>
  <si>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</si>
  <si>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</si>
  <si>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</si>
  <si>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</si>
  <si>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</si>
  <si>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</si>
  <si>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</si>
  <si>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</si>
  <si>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</si>
  <si>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</si>
  <si>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</si>
  <si>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</si>
  <si>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</si>
  <si>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</si>
  <si>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</si>
  <si>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</si>
  <si>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</si>
  <si>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</si>
  <si>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</si>
  <si>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</si>
  <si>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</si>
  <si>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</si>
  <si>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</si>
  <si>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</si>
  <si>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</si>
  <si>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</si>
  <si>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</si>
  <si>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</si>
  <si>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</si>
  <si>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</si>
  <si>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</si>
  <si>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</si>
  <si>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</si>
  <si>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</si>
  <si>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</si>
  <si>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</si>
  <si>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</si>
  <si>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</si>
  <si>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</si>
  <si>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</si>
  <si>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</si>
  <si>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</si>
  <si>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</si>
  <si>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</si>
  <si>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</si>
  <si>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</si>
  <si>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</si>
  <si>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</si>
  <si>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</si>
  <si>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</si>
  <si>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</si>
  <si>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</si>
  <si>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</si>
  <si>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</si>
  <si>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</si>
  <si>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</si>
  <si>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</si>
  <si>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</si>
  <si>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</si>
  <si>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</si>
  <si>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</si>
  <si>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</si>
  <si>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</si>
  <si>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</si>
  <si>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</si>
  <si>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</si>
  <si>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</si>
  <si>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</si>
  <si>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</si>
  <si>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</si>
  <si>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</si>
  <si>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</si>
  <si>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</si>
  <si>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</si>
  <si>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</si>
  <si>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</si>
  <si>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</si>
  <si>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</si>
  <si>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</si>
  <si>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</si>
  <si>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</si>
  <si>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</si>
  <si>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</si>
  <si>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</si>
  <si>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</si>
  <si>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</si>
  <si>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</si>
  <si>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</si>
  <si>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</si>
  <si>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</si>
  <si>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</si>
  <si>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</si>
  <si>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</si>
  <si>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</si>
  <si>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</si>
  <si>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</si>
  <si>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</si>
  <si>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</si>
  <si>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</si>
  <si>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</si>
  <si>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</si>
  <si>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</si>
  <si>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</si>
  <si>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</si>
  <si>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</si>
  <si>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</si>
  <si>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</si>
  <si>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</si>
  <si>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</si>
  <si>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</si>
  <si>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</si>
  <si>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</si>
  <si>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</si>
  <si>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</si>
  <si>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</si>
  <si>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</si>
  <si>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</si>
  <si>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</si>
  <si>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</si>
  <si>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</si>
  <si>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</si>
  <si>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</si>
  <si>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</si>
  <si>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</si>
  <si>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</si>
  <si>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</si>
  <si>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</si>
  <si>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</si>
  <si>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</si>
  <si>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</si>
  <si>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</si>
  <si>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</si>
  <si>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</si>
  <si>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</si>
  <si>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</si>
  <si>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</si>
  <si>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</si>
  <si>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</si>
  <si>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</si>
  <si>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</si>
  <si>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</si>
  <si>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</si>
  <si>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</si>
  <si>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</si>
  <si>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</si>
  <si>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</si>
  <si>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</si>
  <si>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</si>
  <si>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</si>
  <si>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</si>
  <si>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</si>
  <si>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</si>
  <si>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</si>
  <si>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</si>
  <si>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</si>
  <si>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</si>
  <si>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</si>
  <si>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</si>
  <si>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</si>
  <si>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</si>
  <si>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</si>
  <si>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</si>
  <si>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</si>
  <si>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</si>
  <si>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</si>
  <si>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</si>
  <si>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</si>
  <si>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</si>
  <si>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</si>
  <si>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</si>
  <si>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</si>
  <si>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</si>
  <si>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</si>
  <si>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</si>
  <si>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</si>
  <si>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</si>
  <si>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</si>
  <si>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</si>
  <si>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</si>
  <si>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</si>
  <si>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</si>
  <si>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</si>
  <si>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</si>
  <si>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</si>
  <si>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</si>
  <si>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</si>
  <si>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</si>
  <si>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</si>
  <si>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</si>
  <si>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</si>
  <si>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</si>
  <si>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</si>
  <si>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</si>
  <si>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</si>
  <si>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</si>
  <si>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</si>
  <si>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</si>
  <si>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</si>
  <si>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</si>
  <si>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</si>
  <si>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</si>
  <si>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</si>
  <si>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</si>
  <si>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</si>
  <si>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</si>
  <si>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</si>
  <si>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</si>
  <si>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</si>
  <si>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</si>
  <si>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</si>
  <si>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</si>
  <si>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</si>
  <si>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</si>
  <si>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</si>
  <si>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</si>
  <si>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</si>
  <si>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</si>
  <si>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</si>
  <si>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</si>
  <si>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</si>
  <si>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</si>
  <si>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</si>
  <si>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</si>
  <si>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</si>
  <si>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</si>
  <si>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</si>
  <si>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</si>
  <si>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</si>
  <si>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</si>
  <si>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</si>
  <si>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</si>
  <si>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</si>
  <si>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</si>
  <si>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</si>
  <si>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</si>
  <si>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</si>
  <si>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</si>
  <si>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</si>
  <si>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</si>
  <si>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</si>
  <si>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</si>
  <si>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</si>
  <si>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</si>
  <si>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</si>
  <si>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</si>
  <si>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</si>
  <si>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</si>
  <si>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</si>
  <si>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</si>
  <si>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</si>
  <si>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</si>
  <si>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</si>
  <si>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</si>
  <si>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</si>
  <si>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</si>
  <si>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</si>
  <si>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</si>
  <si>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</si>
  <si>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</si>
  <si>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</si>
  <si>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</si>
  <si>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</si>
  <si>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</si>
  <si>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</si>
  <si>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</si>
  <si>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</si>
  <si>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</si>
  <si>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</si>
  <si>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</si>
  <si>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</si>
  <si>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</si>
  <si>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</si>
  <si>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</si>
  <si>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</si>
  <si>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</si>
  <si>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</si>
  <si>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</si>
  <si>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</si>
  <si>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</si>
  <si>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</si>
  <si>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</si>
  <si>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</si>
  <si>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</si>
  <si>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</si>
  <si>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</si>
  <si>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</si>
  <si>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</si>
  <si>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</si>
  <si>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</si>
  <si>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</si>
  <si>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</si>
  <si>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</si>
  <si>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</si>
  <si>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</si>
  <si>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</si>
  <si>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</si>
  <si>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</si>
  <si>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</si>
  <si>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</si>
  <si>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</si>
  <si>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</si>
  <si>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</si>
  <si>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</si>
  <si>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</si>
  <si>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</si>
  <si>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</si>
  <si>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</si>
  <si>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</si>
  <si>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</si>
  <si>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</si>
  <si>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</si>
  <si>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</si>
  <si>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</si>
  <si>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</si>
  <si>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</si>
  <si>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</si>
  <si>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</si>
  <si>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</si>
  <si>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</si>
  <si>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</si>
  <si>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</si>
  <si>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</si>
  <si>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</si>
  <si>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</si>
  <si>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</si>
  <si>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</si>
  <si>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</si>
  <si>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</si>
  <si>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</si>
  <si>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</si>
  <si>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</si>
  <si>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</si>
  <si>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</si>
  <si>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</si>
  <si>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</si>
  <si>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</si>
  <si>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</si>
  <si>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</si>
  <si>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</si>
  <si>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</si>
  <si>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</si>
  <si>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</si>
  <si>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</si>
  <si>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</si>
  <si>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</si>
  <si>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</si>
  <si>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</si>
  <si>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</si>
  <si>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</si>
  <si>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</si>
  <si>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</si>
  <si>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</si>
  <si>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</si>
  <si>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</si>
  <si>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</si>
  <si>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</si>
  <si>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</si>
  <si>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</si>
  <si>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</si>
  <si>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</si>
  <si>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</si>
  <si>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</si>
  <si>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</si>
  <si>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</si>
  <si>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</si>
  <si>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</si>
  <si>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</si>
  <si>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</si>
  <si>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</si>
  <si>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</si>
  <si>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</si>
  <si>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</si>
  <si>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</si>
  <si>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</si>
  <si>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</si>
  <si>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</si>
  <si>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</si>
  <si>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</si>
  <si>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</si>
  <si>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</si>
  <si>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</si>
  <si>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</si>
  <si>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</si>
  <si>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</si>
  <si>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</si>
  <si>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</si>
  <si>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</si>
  <si>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</si>
  <si>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</si>
  <si>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</si>
  <si>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</si>
  <si>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</si>
  <si>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</si>
  <si>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</si>
  <si>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</si>
  <si>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</si>
  <si>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</si>
  <si>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</si>
  <si>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</si>
  <si>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</si>
  <si>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</si>
  <si>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</si>
  <si>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</si>
  <si>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</si>
  <si>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</si>
  <si>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</si>
  <si>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</si>
  <si>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</si>
  <si>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</si>
  <si>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</si>
  <si>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</si>
  <si>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</si>
  <si>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</si>
  <si>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</si>
  <si>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</si>
  <si>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</si>
  <si>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</si>
  <si>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</si>
  <si>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</si>
  <si>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</si>
  <si>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</si>
  <si>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</si>
  <si>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</si>
  <si>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</si>
  <si>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</si>
  <si>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</si>
  <si>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</si>
  <si>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</si>
  <si>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</si>
  <si>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</si>
  <si>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</si>
  <si>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</si>
  <si>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</si>
  <si>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</si>
  <si>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</si>
  <si>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</si>
  <si>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</si>
  <si>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</si>
  <si>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</si>
  <si>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</si>
  <si>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</si>
  <si>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</si>
  <si>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</si>
  <si>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</si>
  <si>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</si>
  <si>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</si>
  <si>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</si>
  <si>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</si>
  <si>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</si>
  <si>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</si>
  <si>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</si>
  <si>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</si>
  <si>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</si>
  <si>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</si>
  <si>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</si>
  <si>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</si>
  <si>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</si>
  <si>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</si>
  <si>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</si>
  <si>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</si>
  <si>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</si>
  <si>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</si>
  <si>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</si>
  <si>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</si>
  <si>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</si>
  <si>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</si>
  <si>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</si>
  <si>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</si>
  <si>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</si>
  <si>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</si>
  <si>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</si>
  <si>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</si>
  <si>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</si>
  <si>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</si>
  <si>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</si>
  <si>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</si>
  <si>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</si>
  <si>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</si>
  <si>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</si>
  <si>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</si>
  <si>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</si>
  <si>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</si>
  <si>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</si>
  <si>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</si>
  <si>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</si>
  <si>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</si>
  <si>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</si>
  <si>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</si>
  <si>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</si>
  <si>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</si>
  <si>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</si>
  <si>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</si>
  <si>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</si>
  <si>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</si>
  <si>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</si>
  <si>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</si>
  <si>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</si>
  <si>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</si>
  <si>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</si>
  <si>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</si>
  <si>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</si>
  <si>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</si>
  <si>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</si>
  <si>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</si>
  <si>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</si>
  <si>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</si>
  <si>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</si>
  <si>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</si>
  <si>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</si>
  <si>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</si>
  <si>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</si>
  <si>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</si>
  <si>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</si>
  <si>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</si>
  <si>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</si>
  <si>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</si>
  <si>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</si>
  <si>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</si>
  <si>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</si>
  <si>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</si>
  <si>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</si>
  <si>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</si>
  <si>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</si>
  <si>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</si>
  <si>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</si>
  <si>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</si>
  <si>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</si>
  <si>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</si>
  <si>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</si>
  <si>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</si>
  <si>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</si>
  <si>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</si>
  <si>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</si>
  <si>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</si>
  <si>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</si>
  <si>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</si>
  <si>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</si>
  <si>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</si>
  <si>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</si>
  <si>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</si>
  <si>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</si>
  <si>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</si>
  <si>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</si>
  <si>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</si>
  <si>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</si>
  <si>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</si>
  <si>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</si>
  <si>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</si>
  <si>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</si>
  <si>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</si>
  <si>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</si>
  <si>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</si>
  <si>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</si>
  <si>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</si>
  <si>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</si>
  <si>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</si>
  <si>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</si>
  <si>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</si>
  <si>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</si>
  <si>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</si>
  <si>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</si>
  <si>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</si>
  <si>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</si>
  <si>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</si>
  <si>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</si>
  <si>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</si>
  <si>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</si>
  <si>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</si>
  <si>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</si>
  <si>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</si>
  <si>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</si>
  <si>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</si>
  <si>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</si>
  <si>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</si>
  <si>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</si>
  <si>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</si>
  <si>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</si>
  <si>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</si>
  <si>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</si>
  <si>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</si>
  <si>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</si>
  <si>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</si>
  <si>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</si>
  <si>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</si>
  <si>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</si>
  <si>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</si>
  <si>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</si>
  <si>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</si>
  <si>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</si>
  <si>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</si>
  <si>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</si>
  <si>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</si>
  <si>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</si>
  <si>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</si>
  <si>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</si>
  <si>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</si>
  <si>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</si>
  <si>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</si>
  <si>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</si>
  <si>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</si>
  <si>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</si>
  <si>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</si>
  <si>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</si>
  <si>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</si>
  <si>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</si>
  <si>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</si>
  <si>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</si>
  <si>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</si>
  <si>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</si>
  <si>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</si>
  <si>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</si>
  <si>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</si>
  <si>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</si>
  <si>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</si>
  <si>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</si>
  <si>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</si>
  <si>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</si>
  <si>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</si>
  <si>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</si>
  <si>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</si>
  <si>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</si>
  <si>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</si>
  <si>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</si>
  <si>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</si>
  <si>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</si>
  <si>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</si>
  <si>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</si>
  <si>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</si>
  <si>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</si>
  <si>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</si>
  <si>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</si>
  <si>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</si>
  <si>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</si>
  <si>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</si>
  <si>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</si>
  <si>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</si>
  <si>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</si>
  <si>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</si>
  <si>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</si>
  <si>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</si>
  <si>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</si>
  <si>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</si>
  <si>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</si>
  <si>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</si>
  <si>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</si>
  <si>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</si>
  <si>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</si>
  <si>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</si>
  <si>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</si>
  <si>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</si>
  <si>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</si>
  <si>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</si>
  <si>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</si>
  <si>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</si>
  <si>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</si>
  <si>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</si>
  <si>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</si>
  <si>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</si>
  <si>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</si>
  <si>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</si>
  <si>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</si>
  <si>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</si>
  <si>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</si>
  <si>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</si>
  <si>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</si>
  <si>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</si>
  <si>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</si>
  <si>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</si>
  <si>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</si>
  <si>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</si>
  <si>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</si>
  <si>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</si>
  <si>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</si>
  <si>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</si>
  <si>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</si>
  <si>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</si>
  <si>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</si>
  <si>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</si>
  <si>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</si>
  <si>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</si>
  <si>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</si>
  <si>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</si>
  <si>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</si>
  <si>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</si>
  <si>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</si>
  <si>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</si>
  <si>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</si>
  <si>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</si>
  <si>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</si>
  <si>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</si>
  <si>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</si>
  <si>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</si>
  <si>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</si>
  <si>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</si>
  <si>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</si>
  <si>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</si>
  <si>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</si>
  <si>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</si>
  <si>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</si>
  <si>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</si>
  <si>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</si>
  <si>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</si>
  <si>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</si>
  <si>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</si>
  <si>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</si>
  <si>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</si>
  <si>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</si>
  <si>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</si>
  <si>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</si>
  <si>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</si>
  <si>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</si>
  <si>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</si>
  <si>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</si>
  <si>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</si>
  <si>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</si>
  <si>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</si>
  <si>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</si>
  <si>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</si>
  <si>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</si>
  <si>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</si>
  <si>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</si>
  <si>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</si>
  <si>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</si>
  <si>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</si>
  <si>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</si>
  <si>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</si>
  <si>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</si>
  <si>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</si>
  <si>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</si>
  <si>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</si>
  <si>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</si>
  <si>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</si>
  <si>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</si>
  <si>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</si>
  <si>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</si>
  <si>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</si>
  <si>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</si>
  <si>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</si>
  <si>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</si>
  <si>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</si>
  <si>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</si>
  <si>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</si>
  <si>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</si>
  <si>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</si>
  <si>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</si>
  <si>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</si>
  <si>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</si>
  <si>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</si>
  <si>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</si>
  <si>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</si>
  <si>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</si>
  <si>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</si>
  <si>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</si>
  <si>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</si>
  <si>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</si>
  <si>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</si>
  <si>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</si>
  <si>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</si>
  <si>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</si>
  <si>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</si>
  <si>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</si>
  <si>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</si>
  <si>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</si>
  <si>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</si>
  <si>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</si>
  <si>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</si>
  <si>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</si>
  <si>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</si>
  <si>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</si>
  <si>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</si>
  <si>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</si>
  <si>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</si>
  <si>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</si>
  <si>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</si>
  <si>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</si>
  <si>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</si>
  <si>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</si>
  <si>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</si>
  <si>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</si>
  <si>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</si>
  <si>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</si>
  <si>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</si>
  <si>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</si>
  <si>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</si>
  <si>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</si>
  <si>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</si>
  <si>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</si>
  <si>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</si>
  <si>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</si>
  <si>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</si>
  <si>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</si>
  <si>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</si>
  <si>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</si>
  <si>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</si>
  <si>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</si>
  <si>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</si>
  <si>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</si>
  <si>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</si>
  <si>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</si>
  <si>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</si>
  <si>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</si>
  <si>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</si>
  <si>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</si>
  <si>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</si>
  <si>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</si>
  <si>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</si>
  <si>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</si>
  <si>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</si>
  <si>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</si>
  <si>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</si>
  <si>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</si>
  <si>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</si>
  <si>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</si>
  <si>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</si>
  <si>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</si>
  <si>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</si>
  <si>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</si>
  <si>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</si>
  <si>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</si>
  <si>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</si>
  <si>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</si>
  <si>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</si>
  <si>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</si>
  <si>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</si>
  <si>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</si>
  <si>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</si>
  <si>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</si>
  <si>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</si>
  <si>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</si>
  <si>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</si>
  <si>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</si>
  <si>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</si>
  <si>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</si>
  <si>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</si>
  <si>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</si>
  <si>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</si>
  <si>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</si>
  <si>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</si>
  <si>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</si>
  <si>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</si>
  <si>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</si>
  <si>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</si>
  <si>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</si>
  <si>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</si>
  <si>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</si>
  <si>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</si>
  <si>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</si>
  <si>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</si>
  <si>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</si>
  <si>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</si>
  <si>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</si>
  <si>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</si>
  <si>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</si>
  <si>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</si>
  <si>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</si>
  <si>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</si>
  <si>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</si>
  <si>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</si>
  <si>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</si>
  <si>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</si>
  <si>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</si>
  <si>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</si>
  <si>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</si>
  <si>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</si>
  <si>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</si>
  <si>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</si>
  <si>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</si>
  <si>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</si>
  <si>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</si>
  <si>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</si>
  <si>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</si>
  <si>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</si>
  <si>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</si>
  <si>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</si>
  <si>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</si>
  <si>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</si>
  <si>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</si>
  <si>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</si>
  <si>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</si>
  <si>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</si>
  <si>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</si>
  <si>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</si>
  <si>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</si>
  <si>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</si>
  <si>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</si>
  <si>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</si>
  <si>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</si>
  <si>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</si>
  <si>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</si>
  <si>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</si>
  <si>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</si>
  <si>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</si>
  <si>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</si>
  <si>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</si>
  <si>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</si>
  <si>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</si>
  <si>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</si>
  <si>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</si>
  <si>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</si>
  <si>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</si>
  <si>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</si>
  <si>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</si>
  <si>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</si>
  <si>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</si>
  <si>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</si>
  <si>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</si>
  <si>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</si>
  <si>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</si>
  <si>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</si>
  <si>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</si>
  <si>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</si>
  <si>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</si>
  <si>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</si>
  <si>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</si>
  <si>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</si>
  <si>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</si>
  <si>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</si>
  <si>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</si>
  <si>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</si>
  <si>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</si>
  <si>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</si>
  <si>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</si>
  <si>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</si>
  <si>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</si>
  <si>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</si>
  <si>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</si>
  <si>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</si>
  <si>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</si>
  <si>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</si>
  <si>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</si>
  <si>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</si>
  <si>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</si>
  <si>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</si>
  <si>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</si>
  <si>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</si>
  <si>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</si>
  <si>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</si>
  <si>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</si>
  <si>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</si>
  <si>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</si>
  <si>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</si>
  <si>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</si>
  <si>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</si>
  <si>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</si>
  <si>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</si>
  <si>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</si>
  <si>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</si>
  <si>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</si>
  <si>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</si>
  <si>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</si>
  <si>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</si>
  <si>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</si>
  <si>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</si>
  <si>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</si>
  <si>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</si>
  <si>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</si>
  <si>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</si>
  <si>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</si>
  <si>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</si>
  <si>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</si>
  <si>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</si>
  <si>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</si>
  <si>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</si>
  <si>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</si>
  <si>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</si>
  <si>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</si>
  <si>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</si>
  <si>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</si>
  <si>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</si>
  <si>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</si>
  <si>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</si>
  <si>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</si>
  <si>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</si>
  <si>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</si>
  <si>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</si>
  <si>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</si>
  <si>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</si>
  <si>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</si>
  <si>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</si>
  <si>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</si>
  <si>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</si>
  <si>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</si>
  <si>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</si>
  <si>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</si>
  <si>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</si>
  <si>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</si>
  <si>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</si>
  <si>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</si>
  <si>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</si>
  <si>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</si>
  <si>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</si>
  <si>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</si>
  <si>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</si>
  <si>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</si>
  <si>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</si>
  <si>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</si>
  <si>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</si>
  <si>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</si>
  <si>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</si>
  <si>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</si>
  <si>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</si>
  <si>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</si>
  <si>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</si>
  <si>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</si>
  <si>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</si>
  <si>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</si>
  <si>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</si>
  <si>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</si>
  <si>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</si>
  <si>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</si>
  <si>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</si>
  <si>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</si>
  <si>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</si>
  <si>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</si>
  <si>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</si>
  <si>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</si>
  <si>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</si>
  <si>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</si>
  <si>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</si>
  <si>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</si>
  <si>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</si>
  <si>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</si>
  <si>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</si>
  <si>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</si>
  <si>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</si>
  <si>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</si>
  <si>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</si>
  <si>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</si>
  <si>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</si>
  <si>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</si>
  <si>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</si>
  <si>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</si>
  <si>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</si>
  <si>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</si>
  <si>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</si>
  <si>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</si>
  <si>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</si>
  <si>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</si>
  <si>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</si>
  <si>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</si>
  <si>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</si>
  <si>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</si>
  <si>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</si>
  <si>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</si>
  <si>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</si>
  <si>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</si>
  <si>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</si>
  <si>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</si>
  <si>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</si>
  <si>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</si>
  <si>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</si>
  <si>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</si>
  <si>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</si>
  <si>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</si>
  <si>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</si>
  <si>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</si>
  <si>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</si>
  <si>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</si>
  <si>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</si>
  <si>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</si>
  <si>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</si>
  <si>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</si>
  <si>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</si>
  <si>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</si>
  <si>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</si>
  <si>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</si>
  <si>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</si>
  <si>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</si>
  <si>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</si>
  <si>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</si>
  <si>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</si>
  <si>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</si>
  <si>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</si>
  <si>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</si>
  <si>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</si>
  <si>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</si>
  <si>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</si>
  <si>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</si>
  <si>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</si>
  <si>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</si>
  <si>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</si>
  <si>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</si>
  <si>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</si>
  <si>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</si>
  <si>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</si>
  <si>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</si>
  <si>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</si>
  <si>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</si>
  <si>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</si>
  <si>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</si>
  <si>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</si>
  <si>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</si>
  <si>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</si>
  <si>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</si>
  <si>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</si>
  <si>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</si>
  <si>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</si>
  <si>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</si>
  <si>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</si>
  <si>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</si>
  <si>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</si>
  <si>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</si>
  <si>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</si>
  <si>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</si>
  <si>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</si>
  <si>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</si>
  <si>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</si>
  <si>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</si>
  <si>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</si>
  <si>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</si>
  <si>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</si>
  <si>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</si>
  <si>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</si>
  <si>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</si>
  <si>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</si>
  <si>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</si>
  <si>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</si>
  <si>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</si>
  <si>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</si>
  <si>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</si>
  <si>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</si>
  <si>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</si>
  <si>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</si>
  <si>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</si>
  <si>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</si>
  <si>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</si>
  <si>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</si>
  <si>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</si>
  <si>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</si>
  <si>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</si>
  <si>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</si>
  <si>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</si>
  <si>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</si>
  <si>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</si>
  <si>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</si>
  <si>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</si>
  <si>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</si>
  <si>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</si>
  <si>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</si>
  <si>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</si>
  <si>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</si>
  <si>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</si>
  <si>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</si>
  <si>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</si>
  <si>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</si>
  <si>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</si>
  <si>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</si>
  <si>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</si>
  <si>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</si>
  <si>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</si>
  <si>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</si>
  <si>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</si>
  <si>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</si>
  <si>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</si>
  <si>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</si>
  <si>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</si>
  <si>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</si>
  <si>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</si>
  <si>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</si>
  <si>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</si>
  <si>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</si>
  <si>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</si>
  <si>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</si>
  <si>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</si>
  <si>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</si>
  <si>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</si>
  <si>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</si>
  <si>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</si>
  <si>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</si>
  <si>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</si>
  <si>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</si>
  <si>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</si>
  <si>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</si>
  <si>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</si>
  <si>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</si>
  <si>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</si>
  <si>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</si>
  <si>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</si>
  <si>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</si>
  <si>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</si>
  <si>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</si>
  <si>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</si>
  <si>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</si>
  <si>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</si>
  <si>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</si>
  <si>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</si>
  <si>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</si>
  <si>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</si>
  <si>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</si>
  <si>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</si>
  <si>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</si>
  <si>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</si>
  <si>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</si>
  <si>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</si>
  <si>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</si>
  <si>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</si>
  <si>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</si>
  <si>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</si>
  <si>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</si>
  <si>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</si>
  <si>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</si>
  <si>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</si>
  <si>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</si>
  <si>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</si>
  <si>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</si>
  <si>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</si>
  <si>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</si>
  <si>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</si>
  <si>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</si>
  <si>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</si>
  <si>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</si>
  <si>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</si>
  <si>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</si>
  <si>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</si>
  <si>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</si>
  <si>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</si>
  <si>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</si>
  <si>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</si>
  <si>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</si>
  <si>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</si>
  <si>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</si>
  <si>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</si>
  <si>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</si>
  <si>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</si>
  <si>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</si>
  <si>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</si>
  <si>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</si>
  <si>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</si>
  <si>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</si>
  <si>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</si>
  <si>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</si>
  <si>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</si>
  <si>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</si>
  <si>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</si>
  <si>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</si>
  <si>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</si>
  <si>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</si>
  <si>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</si>
  <si>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</si>
  <si>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</si>
  <si>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</si>
  <si>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</si>
  <si>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</si>
  <si>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</si>
  <si>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</si>
  <si>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</si>
  <si>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</si>
  <si>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</si>
  <si>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</si>
  <si>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</si>
  <si>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</si>
  <si>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</si>
  <si>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</si>
  <si>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</si>
  <si>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</si>
  <si>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</si>
  <si>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</si>
  <si>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</si>
  <si>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</si>
  <si>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</si>
  <si>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</si>
  <si>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</si>
  <si>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</si>
  <si>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</si>
  <si>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</si>
  <si>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</si>
  <si>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</si>
  <si>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</si>
  <si>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</si>
  <si>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</si>
  <si>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</si>
  <si>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</si>
  <si>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</si>
  <si>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</si>
  <si>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</si>
  <si>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</si>
  <si>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</si>
  <si>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</si>
  <si>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</si>
  <si>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</si>
  <si>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</si>
  <si>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</si>
  <si>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</si>
  <si>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</si>
  <si>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</si>
  <si>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</si>
  <si>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</si>
  <si>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</si>
  <si>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</si>
  <si>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</si>
  <si>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</si>
  <si>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</si>
  <si>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</si>
  <si>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</si>
  <si>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</si>
  <si>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</si>
  <si>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</si>
  <si>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</si>
  <si>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</si>
  <si>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</si>
  <si>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</si>
  <si>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</si>
  <si>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</si>
  <si>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</si>
  <si>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</si>
  <si>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</si>
  <si>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</si>
  <si>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</si>
  <si>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</si>
  <si>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</si>
  <si>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</si>
  <si>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</si>
  <si>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</si>
  <si>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</si>
  <si>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</si>
  <si>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</si>
  <si>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</si>
  <si>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</si>
  <si>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</si>
  <si>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</si>
  <si>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</si>
  <si>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</si>
  <si>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</si>
  <si>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</si>
  <si>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</si>
  <si>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</si>
  <si>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</si>
  <si>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</si>
  <si>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</si>
  <si>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</si>
  <si>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</si>
  <si>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</si>
  <si>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</si>
  <si>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</si>
  <si>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</si>
  <si>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</si>
  <si>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</si>
  <si>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</si>
  <si>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</si>
  <si>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</si>
  <si>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</si>
  <si>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</si>
  <si>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</si>
  <si>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</si>
  <si>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</si>
  <si>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</si>
  <si>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</si>
  <si>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</si>
  <si>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</si>
  <si>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</si>
  <si>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</si>
  <si>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</si>
  <si>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</si>
  <si>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</si>
  <si>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</si>
  <si>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</si>
  <si>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</si>
  <si>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</si>
  <si>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</si>
  <si>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</si>
  <si>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</si>
  <si>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</si>
  <si>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</si>
  <si>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</si>
  <si>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</si>
  <si>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</si>
  <si>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</si>
  <si>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</si>
  <si>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</si>
  <si>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</si>
  <si>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</si>
  <si>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</si>
  <si>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</si>
  <si>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</si>
  <si>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</si>
  <si>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</si>
  <si>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</si>
  <si>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</si>
  <si>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</si>
  <si>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</si>
  <si>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</si>
  <si>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</si>
  <si>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</si>
  <si>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</si>
  <si>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</si>
  <si>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</si>
  <si>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</si>
  <si>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</si>
  <si>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</si>
  <si>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</si>
  <si>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</si>
  <si>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</si>
  <si>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</si>
  <si>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</si>
  <si>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</si>
  <si>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</si>
  <si>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</si>
  <si>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</si>
  <si>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</si>
  <si>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</si>
  <si>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</si>
  <si>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</si>
  <si>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</si>
  <si>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</si>
  <si>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</si>
  <si>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</si>
  <si>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</si>
  <si>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</si>
  <si>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</si>
  <si>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</si>
  <si>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</si>
  <si>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</si>
  <si>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</si>
  <si>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</si>
  <si>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</si>
  <si>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</si>
  <si>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</si>
  <si>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</si>
  <si>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</si>
  <si>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</si>
  <si>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</si>
  <si>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</si>
  <si>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</si>
  <si>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</si>
  <si>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</si>
  <si>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</si>
  <si>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</si>
  <si>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</si>
  <si>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</si>
  <si>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</si>
  <si>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</si>
  <si>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</si>
  <si>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</si>
  <si>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</si>
  <si>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</si>
  <si>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</si>
  <si>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</si>
  <si>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</si>
  <si>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</si>
  <si>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</si>
  <si>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</si>
  <si>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</si>
  <si>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</si>
  <si>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</si>
  <si>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</si>
  <si>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</si>
  <si>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</si>
  <si>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</si>
  <si>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</si>
  <si>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</si>
  <si>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</si>
  <si>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</si>
  <si>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</si>
  <si>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</si>
  <si>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</si>
  <si>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</si>
  <si>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</si>
  <si>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</si>
  <si>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</si>
  <si>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</si>
  <si>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</si>
  <si>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</si>
  <si>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</si>
  <si>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</si>
  <si>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</si>
  <si>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</si>
  <si>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</si>
  <si>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</si>
  <si>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</si>
  <si>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</si>
  <si>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</si>
  <si>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</si>
  <si>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</si>
  <si>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</si>
  <si>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</si>
  <si>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</si>
  <si>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</si>
  <si>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</si>
  <si>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</si>
  <si>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</si>
  <si>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</si>
  <si>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</si>
  <si>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</si>
  <si>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</si>
  <si>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</si>
  <si>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</si>
  <si>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</si>
  <si>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</si>
  <si>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</si>
  <si>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</si>
  <si>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</si>
  <si>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</si>
  <si>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</si>
  <si>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</si>
  <si>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</si>
  <si>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</si>
  <si>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</si>
  <si>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</si>
  <si>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</si>
  <si>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</si>
  <si>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</si>
  <si>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</si>
  <si>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</si>
  <si>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</si>
  <si>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</si>
  <si>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</si>
  <si>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</si>
  <si>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</si>
  <si>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</si>
  <si>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</si>
  <si>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</si>
  <si>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</si>
  <si>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</si>
  <si>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</si>
  <si>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</si>
  <si>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</si>
  <si>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</si>
  <si>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</si>
  <si>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</si>
  <si>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</si>
  <si>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</si>
  <si>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</si>
  <si>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</si>
  <si>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</si>
  <si>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</si>
  <si>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</si>
  <si>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</si>
  <si>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</si>
  <si>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</si>
  <si>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</si>
  <si>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</si>
  <si>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</si>
  <si>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</si>
  <si>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</si>
  <si>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</si>
  <si>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</si>
  <si>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</si>
  <si>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</si>
  <si>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</si>
  <si>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</si>
  <si>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</si>
  <si>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</si>
  <si>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</si>
  <si>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</si>
  <si>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</si>
  <si>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</si>
  <si>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</si>
  <si>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</si>
  <si>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</si>
  <si>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</si>
  <si>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</si>
  <si>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</si>
  <si>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</si>
  <si>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</si>
  <si>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</si>
  <si>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</si>
  <si>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</si>
  <si>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</si>
  <si>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</si>
  <si>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</si>
  <si>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</si>
  <si>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</si>
  <si>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</si>
  <si>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</si>
  <si>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</si>
  <si>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</si>
  <si>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</si>
  <si>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</si>
  <si>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</si>
  <si>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</si>
  <si>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</si>
  <si>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</si>
  <si>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</si>
  <si>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</si>
  <si>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</si>
  <si>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</si>
  <si>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</si>
  <si>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</si>
  <si>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</si>
  <si>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</si>
  <si>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</si>
  <si>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</si>
  <si>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</si>
  <si>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</si>
  <si>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</si>
  <si>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</si>
  <si>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</si>
  <si>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</si>
  <si>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</si>
  <si>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</si>
  <si>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</si>
  <si>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</si>
  <si>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</si>
  <si>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</si>
  <si>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</si>
  <si>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</si>
  <si>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</si>
  <si>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</si>
  <si>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</si>
  <si>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</si>
  <si>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</si>
  <si>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</si>
  <si>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</si>
  <si>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</si>
  <si>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</si>
  <si>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</si>
  <si>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</si>
  <si>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</si>
  <si>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</si>
  <si>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</si>
  <si>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</si>
  <si>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</si>
  <si>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</si>
  <si>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</si>
  <si>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</si>
  <si>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</si>
  <si>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</si>
  <si>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</si>
  <si>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</si>
  <si>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</si>
  <si>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</si>
  <si>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</si>
  <si>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</si>
  <si>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</si>
  <si>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</si>
  <si>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</si>
  <si>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</si>
  <si>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</si>
  <si>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</si>
  <si>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</si>
  <si>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</si>
  <si>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</si>
  <si>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</si>
  <si>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</si>
  <si>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</si>
  <si>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</si>
  <si>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</si>
  <si>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</si>
  <si>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</si>
  <si>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</si>
  <si>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</si>
  <si>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</si>
  <si>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</si>
  <si>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</si>
  <si>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</si>
  <si>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</si>
  <si>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</si>
  <si>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</si>
  <si>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</si>
  <si>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</si>
  <si>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</si>
  <si>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</si>
  <si>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</si>
  <si>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</si>
  <si>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</si>
  <si>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</si>
  <si>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</si>
  <si>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</si>
  <si>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</si>
  <si>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</si>
  <si>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</si>
  <si>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</si>
  <si>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</si>
  <si>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</si>
  <si>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</si>
  <si>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</si>
  <si>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</si>
  <si>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</si>
  <si>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</si>
  <si>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</si>
  <si>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</si>
  <si>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</si>
  <si>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</si>
  <si>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</si>
  <si>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</si>
  <si>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</si>
  <si>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</si>
  <si>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</si>
  <si>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</si>
  <si>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</si>
  <si>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</si>
  <si>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</si>
  <si>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</si>
  <si>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</si>
  <si>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</si>
  <si>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</si>
  <si>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</si>
  <si>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</si>
  <si>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</si>
  <si>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</si>
  <si>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</si>
  <si>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</si>
  <si>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</si>
  <si>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</si>
  <si>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</si>
  <si>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</si>
  <si>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</si>
  <si>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</si>
  <si>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</si>
  <si>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</si>
  <si>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</si>
  <si>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</si>
  <si>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</si>
  <si>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</si>
  <si>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</si>
  <si>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</si>
  <si>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</si>
  <si>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</si>
  <si>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</si>
  <si>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</si>
  <si>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</si>
  <si>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</si>
  <si>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</si>
  <si>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</si>
  <si>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</si>
  <si>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</si>
  <si>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</si>
  <si>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</si>
  <si>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</si>
  <si>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</si>
  <si>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</si>
  <si>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</si>
  <si>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</si>
  <si>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</si>
  <si>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</si>
  <si>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</si>
  <si>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</si>
  <si>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</si>
  <si>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</si>
  <si>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</si>
  <si>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</si>
  <si>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</si>
  <si>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</si>
  <si>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</si>
  <si>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</si>
  <si>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</si>
  <si>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</si>
  <si>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</si>
  <si>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</si>
  <si>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</si>
  <si>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</si>
  <si>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</si>
  <si>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</si>
  <si>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</si>
  <si>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</si>
  <si>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</si>
  <si>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</si>
  <si>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</si>
  <si>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</si>
  <si>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</si>
  <si>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</si>
  <si>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</si>
  <si>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</si>
  <si>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</si>
  <si>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</si>
  <si>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</si>
  <si>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</si>
  <si>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</si>
  <si>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</si>
  <si>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</si>
  <si>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</si>
  <si>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</si>
  <si>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</si>
  <si>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</si>
  <si>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</si>
  <si>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</si>
  <si>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</si>
  <si>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</si>
  <si>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</si>
  <si>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</si>
  <si>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</si>
  <si>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</si>
  <si>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</si>
  <si>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</si>
  <si>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</si>
  <si>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</si>
  <si>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</si>
  <si>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</si>
  <si>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</si>
  <si>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</si>
  <si>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</si>
  <si>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</si>
  <si>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</si>
  <si>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</si>
  <si>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</si>
  <si>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</si>
  <si>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</si>
  <si>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</si>
  <si>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</si>
  <si>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</si>
  <si>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</si>
  <si>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</si>
  <si>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</si>
  <si>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</si>
  <si>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</si>
  <si>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</si>
  <si>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</si>
  <si>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</si>
  <si>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</si>
  <si>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</si>
  <si>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</si>
  <si>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</si>
  <si>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</si>
  <si>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</si>
  <si>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</si>
  <si>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</si>
  <si>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</si>
  <si>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</si>
  <si>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</si>
  <si>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</si>
  <si>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</si>
  <si>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</si>
  <si>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</si>
  <si>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</si>
  <si>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</si>
  <si>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</si>
  <si>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</si>
  <si>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</si>
  <si>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</si>
  <si>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</si>
  <si>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</si>
  <si>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</si>
  <si>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</si>
  <si>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</si>
  <si>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</si>
  <si>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</si>
  <si>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</si>
  <si>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</si>
  <si>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</si>
  <si>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</si>
  <si>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</si>
  <si>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</si>
  <si>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</si>
  <si>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</si>
  <si>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</si>
  <si>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</si>
  <si>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</si>
  <si>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</si>
  <si>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</si>
  <si>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</si>
  <si>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</si>
  <si>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</si>
  <si>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</si>
  <si>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</si>
  <si>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</si>
  <si>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</si>
  <si>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</si>
  <si>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</si>
  <si>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</si>
  <si>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</si>
  <si>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</si>
  <si>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</si>
  <si>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</si>
  <si>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</si>
  <si>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</si>
  <si>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</si>
  <si>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</si>
  <si>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</si>
  <si>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</si>
  <si>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</si>
  <si>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</si>
  <si>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</si>
  <si>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</si>
  <si>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</si>
  <si>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</si>
  <si>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</si>
  <si>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</si>
  <si>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</si>
  <si>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</si>
  <si>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</si>
  <si>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</si>
  <si>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</si>
  <si>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</si>
  <si>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</si>
  <si>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</si>
  <si>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</si>
  <si>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</si>
  <si>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</si>
  <si>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</si>
  <si>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</si>
  <si>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</si>
  <si>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</si>
  <si>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</si>
  <si>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</si>
  <si>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</si>
  <si>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</si>
  <si>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</si>
  <si>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</si>
  <si>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</si>
  <si>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</si>
  <si>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</si>
  <si>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</si>
  <si>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</si>
  <si>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</si>
  <si>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</si>
  <si>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</si>
  <si>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</si>
  <si>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</si>
  <si>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</si>
  <si>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</si>
  <si>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</si>
  <si>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</si>
  <si>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</si>
  <si>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</si>
  <si>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</si>
  <si>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</si>
  <si>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</si>
  <si>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</si>
  <si>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</si>
  <si>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</si>
  <si>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</si>
  <si>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</si>
  <si>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</si>
  <si>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</si>
  <si>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</si>
  <si>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</si>
  <si>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</si>
  <si>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</si>
  <si>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</si>
  <si>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</si>
  <si>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</si>
  <si>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</si>
  <si>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</si>
  <si>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</si>
  <si>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</si>
  <si>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</si>
  <si>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</si>
  <si>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</si>
  <si>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</si>
  <si>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</si>
  <si>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</si>
  <si>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</si>
  <si>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</si>
  <si>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</si>
  <si>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</si>
  <si>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</si>
  <si>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</si>
  <si>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</si>
  <si>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</si>
  <si>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</si>
  <si>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</si>
  <si>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</si>
  <si>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</si>
  <si>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</si>
  <si>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</si>
  <si>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</si>
  <si>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</si>
  <si>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</si>
  <si>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</si>
  <si>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</si>
  <si>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</si>
  <si>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</si>
  <si>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</si>
  <si>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</si>
  <si>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</si>
  <si>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</si>
  <si>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</si>
  <si>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</si>
  <si>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</si>
  <si>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</si>
  <si>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</si>
  <si>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</si>
  <si>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</si>
  <si>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</si>
  <si>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</si>
  <si>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</si>
  <si>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</si>
  <si>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</si>
  <si>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</si>
  <si>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</si>
  <si>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</si>
  <si>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</si>
  <si>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</si>
  <si>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</si>
  <si>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</si>
  <si>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</si>
  <si>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</si>
  <si>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</si>
  <si>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</si>
  <si>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</si>
  <si>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</si>
  <si>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</si>
  <si>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</si>
  <si>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</si>
  <si>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</si>
  <si>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</si>
  <si>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</si>
  <si>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</si>
  <si>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</si>
  <si>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</si>
  <si>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</si>
  <si>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</si>
  <si>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</si>
  <si>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</si>
  <si>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</si>
  <si>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</si>
  <si>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</si>
  <si>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</si>
  <si>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</si>
  <si>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</si>
  <si>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</si>
  <si>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</si>
  <si>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</si>
  <si>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</si>
  <si>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</si>
  <si>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</si>
  <si>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</si>
  <si>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</si>
  <si>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</si>
  <si>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</si>
  <si>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</si>
  <si>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</si>
  <si>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</si>
  <si>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</si>
  <si>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</si>
  <si>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</si>
  <si>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</si>
  <si>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</si>
  <si>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</si>
  <si>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</si>
  <si>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</si>
  <si>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</si>
  <si>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</si>
  <si>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</si>
  <si>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</si>
  <si>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</si>
  <si>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</si>
  <si>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</si>
  <si>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</si>
  <si>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</si>
  <si>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</si>
  <si>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</si>
  <si>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</si>
  <si>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</si>
  <si>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</si>
  <si>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</si>
  <si>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</si>
  <si>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</si>
  <si>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</si>
  <si>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</si>
  <si>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</si>
  <si>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</si>
  <si>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</si>
  <si>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</si>
  <si>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</si>
  <si>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</si>
  <si>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</si>
  <si>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</si>
  <si>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</si>
  <si>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</si>
  <si>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</si>
  <si>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</si>
  <si>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</si>
  <si>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</si>
  <si>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</si>
  <si>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</si>
  <si>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</si>
  <si>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</si>
  <si>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</si>
  <si>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</si>
  <si>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</si>
  <si>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</si>
  <si>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</si>
  <si>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</si>
  <si>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</si>
  <si>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</si>
  <si>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</si>
  <si>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</si>
  <si>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</si>
  <si>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</si>
  <si>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</si>
  <si>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</si>
  <si>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</si>
  <si>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</si>
  <si>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</si>
  <si>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</si>
  <si>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</si>
  <si>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</si>
  <si>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</si>
  <si>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</si>
  <si>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</si>
  <si>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</si>
  <si>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</si>
  <si>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</si>
  <si>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</si>
  <si>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</si>
  <si>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</si>
  <si>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</si>
  <si>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</si>
  <si>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</si>
  <si>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</si>
  <si>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</si>
  <si>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</si>
  <si>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</si>
  <si>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</si>
  <si>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</si>
  <si>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</si>
  <si>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</si>
  <si>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</si>
  <si>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</si>
  <si>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</si>
  <si>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</si>
  <si>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</si>
  <si>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</si>
  <si>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</si>
  <si>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</si>
  <si>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</si>
  <si>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</si>
  <si>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</si>
  <si>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</si>
  <si>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</si>
  <si>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</si>
  <si>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</si>
  <si>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</si>
  <si>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</si>
  <si>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</si>
  <si>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</si>
  <si>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</si>
  <si>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</si>
  <si>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</si>
  <si>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</si>
  <si>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</si>
  <si>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</si>
  <si>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</si>
  <si>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</si>
  <si>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</si>
  <si>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</si>
  <si>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</si>
  <si>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</si>
  <si>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</si>
  <si>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</si>
  <si>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</si>
  <si>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</si>
  <si>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</si>
  <si>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</si>
  <si>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</si>
  <si>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</si>
  <si>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</si>
  <si>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</si>
  <si>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</si>
  <si>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</si>
  <si>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</si>
  <si>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</si>
  <si>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</si>
  <si>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</si>
  <si>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</si>
  <si>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</si>
  <si>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</si>
  <si>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</si>
  <si>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</si>
  <si>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</si>
  <si>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</si>
  <si>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</si>
  <si>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</si>
  <si>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</si>
  <si>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</si>
  <si>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</si>
  <si>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</si>
  <si>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</si>
  <si>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</si>
  <si>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</si>
  <si>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</si>
  <si>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</si>
  <si>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</si>
  <si>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</si>
  <si>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</si>
  <si>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</si>
  <si>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</si>
  <si>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</si>
  <si>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</si>
  <si>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</si>
  <si>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</si>
  <si>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</si>
  <si>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</si>
  <si>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</si>
  <si>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</si>
  <si>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</si>
  <si>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</si>
  <si>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</si>
  <si>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</si>
  <si>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</si>
  <si>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</si>
  <si>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</si>
  <si>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</si>
  <si>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</si>
  <si>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</si>
  <si>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</si>
  <si>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</si>
  <si>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</si>
  <si>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</si>
  <si>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</si>
  <si>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</si>
  <si>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</si>
  <si>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</si>
  <si>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</si>
  <si>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</si>
  <si>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</si>
  <si>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</si>
  <si>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</si>
  <si>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</si>
  <si>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</si>
  <si>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</si>
  <si>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</si>
  <si>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</si>
  <si>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</si>
  <si>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</si>
  <si>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</si>
  <si>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</si>
  <si>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</si>
  <si>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</si>
  <si>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</si>
  <si>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</si>
  <si>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</si>
  <si>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</si>
  <si>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</si>
  <si>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</si>
  <si>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</si>
  <si>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</si>
  <si>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</si>
  <si>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</si>
  <si>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</si>
  <si>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</si>
  <si>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</si>
  <si>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</si>
  <si>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</si>
  <si>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</si>
  <si>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</si>
  <si>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</si>
  <si>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</si>
  <si>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</si>
  <si>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</si>
  <si>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</si>
  <si>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</si>
  <si>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</si>
  <si>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</si>
  <si>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</si>
  <si>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</si>
  <si>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</si>
  <si>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</si>
  <si>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</si>
  <si>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</si>
  <si>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</si>
  <si>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</si>
  <si>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</si>
  <si>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</si>
  <si>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</si>
  <si>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</si>
  <si>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</si>
  <si>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</si>
  <si>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</si>
  <si>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</si>
  <si>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</si>
  <si>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</si>
  <si>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</si>
  <si>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</si>
  <si>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</si>
  <si>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</si>
  <si>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</si>
  <si>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</si>
  <si>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</si>
  <si>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</si>
  <si>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</si>
  <si>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</si>
  <si>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</si>
  <si>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</si>
  <si>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</si>
  <si>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</si>
  <si>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</si>
  <si>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</si>
  <si>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</si>
  <si>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</si>
  <si>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</si>
  <si>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</si>
  <si>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</si>
  <si>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</si>
  <si>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</si>
  <si>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</si>
  <si>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</si>
  <si>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</si>
  <si>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</si>
  <si>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</si>
  <si>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</si>
  <si>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</si>
  <si>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</si>
  <si>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</si>
  <si>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</si>
  <si>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</si>
  <si>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</si>
  <si>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</si>
  <si>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</si>
  <si>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</si>
  <si>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</si>
  <si>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</si>
  <si>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</si>
  <si>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</si>
  <si>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</si>
  <si>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</si>
  <si>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</si>
  <si>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</si>
  <si>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</si>
  <si>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</si>
  <si>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</si>
  <si>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</si>
  <si>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</si>
  <si>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</si>
  <si>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</si>
  <si>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</si>
  <si>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</si>
  <si>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</si>
  <si>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</si>
  <si>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</si>
  <si>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</si>
  <si>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</si>
  <si>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</si>
  <si>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</si>
  <si>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</si>
  <si>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</si>
  <si>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</si>
  <si>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</si>
  <si>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</si>
  <si>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</si>
  <si>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</si>
  <si>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</si>
  <si>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</si>
  <si>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</si>
  <si>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</si>
  <si>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</si>
  <si>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</si>
  <si>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</si>
  <si>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</si>
  <si>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</si>
  <si>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</si>
  <si>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</si>
  <si>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</si>
  <si>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</si>
  <si>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</si>
  <si>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</si>
  <si>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</si>
  <si>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</si>
  <si>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</si>
  <si>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</si>
  <si>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</si>
  <si>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</si>
  <si>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</si>
  <si>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</si>
  <si>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</si>
  <si>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</si>
  <si>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</si>
  <si>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</si>
  <si>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</si>
  <si>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</si>
  <si>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</si>
  <si>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</si>
  <si>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</si>
  <si>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</si>
  <si>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</si>
  <si>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</si>
  <si>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</si>
  <si>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</si>
  <si>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</si>
  <si>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</si>
  <si>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</si>
  <si>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</si>
  <si>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</si>
  <si>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</si>
  <si>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</si>
  <si>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</si>
  <si>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</si>
  <si>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</si>
  <si>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</si>
  <si>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</si>
  <si>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</si>
  <si>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</si>
  <si>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</si>
  <si>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</si>
  <si>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</si>
  <si>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</si>
  <si>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</si>
  <si>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</si>
  <si>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</si>
  <si>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</si>
  <si>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</si>
  <si>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</si>
  <si>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</si>
  <si>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</si>
  <si>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</si>
  <si>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</si>
  <si>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</si>
  <si>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</si>
  <si>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</si>
  <si>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</si>
  <si>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</si>
  <si>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</si>
  <si>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</si>
  <si>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</si>
  <si>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</si>
  <si>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</si>
  <si>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</si>
  <si>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</si>
  <si>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</si>
  <si>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</si>
  <si>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</si>
  <si>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</si>
  <si>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</si>
  <si>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</si>
  <si>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</si>
  <si>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</si>
  <si>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</si>
  <si>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</si>
  <si>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</si>
  <si>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</si>
  <si>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</si>
  <si>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</si>
  <si>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</si>
  <si>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</si>
  <si>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</si>
  <si>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</si>
  <si>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</si>
  <si>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</si>
  <si>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</si>
  <si>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</si>
  <si>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</si>
  <si>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</si>
  <si>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</si>
  <si>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</si>
  <si>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</si>
  <si>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</si>
  <si>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</si>
  <si>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</si>
  <si>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</si>
  <si>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</si>
  <si>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</si>
  <si>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</si>
  <si>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</si>
  <si>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</si>
  <si>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</si>
  <si>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</si>
  <si>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</si>
  <si>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</si>
  <si>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</si>
  <si>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</si>
  <si>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</si>
  <si>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</si>
  <si>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</si>
  <si>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</si>
  <si>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</si>
  <si>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</si>
  <si>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</si>
  <si>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</si>
  <si>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</si>
  <si>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</si>
  <si>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</si>
  <si>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</si>
  <si>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</si>
  <si>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</si>
  <si>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</si>
  <si>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</si>
  <si>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</si>
  <si>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</si>
  <si>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</si>
  <si>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</si>
  <si>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</si>
  <si>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</si>
  <si>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</si>
  <si>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</si>
  <si>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</si>
  <si>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</si>
  <si>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</si>
  <si>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</si>
  <si>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</si>
  <si>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</si>
  <si>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</si>
  <si>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</si>
  <si>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</si>
  <si>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</si>
  <si>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</si>
  <si>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</si>
  <si>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</si>
  <si>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</si>
  <si>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</si>
  <si>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</si>
  <si>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</si>
  <si>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</si>
  <si>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</si>
  <si>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</si>
  <si>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</si>
  <si>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</si>
  <si>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</si>
  <si>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</si>
  <si>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</si>
  <si>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</si>
  <si>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</si>
  <si>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</si>
  <si>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</si>
  <si>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</si>
  <si>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</si>
  <si>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</si>
  <si>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</si>
  <si>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</si>
  <si>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</si>
  <si>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</si>
  <si>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</si>
  <si>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</si>
  <si>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</si>
  <si>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</si>
  <si>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</si>
  <si>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</si>
  <si>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</si>
  <si>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</si>
  <si>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</si>
  <si>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</si>
  <si>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</si>
  <si>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</si>
  <si>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</si>
  <si>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</si>
  <si>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</si>
  <si>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</si>
  <si>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</si>
  <si>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</si>
  <si>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</si>
  <si>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</si>
  <si>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</si>
  <si>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</si>
  <si>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</si>
  <si>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</si>
  <si>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</si>
  <si>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</si>
  <si>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</si>
  <si>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</si>
  <si>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</si>
  <si>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</si>
  <si>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</si>
  <si>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</si>
  <si>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</si>
  <si>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</si>
  <si>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</si>
  <si>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</si>
  <si>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</si>
  <si>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</si>
  <si>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</si>
  <si>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</si>
  <si>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</si>
  <si>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</si>
  <si>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</si>
  <si>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</si>
  <si>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</si>
  <si>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</si>
  <si>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</si>
  <si>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</si>
  <si>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</si>
  <si>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</si>
  <si>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</si>
  <si>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</si>
  <si>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</si>
  <si>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</si>
  <si>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</si>
  <si>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</si>
  <si>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</si>
  <si>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</si>
  <si>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</si>
  <si>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</si>
  <si>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</si>
  <si>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</si>
  <si>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</si>
  <si>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</si>
  <si>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</si>
  <si>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</si>
  <si>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</si>
  <si>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</si>
  <si>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</si>
  <si>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</si>
  <si>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</si>
  <si>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</si>
  <si>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</si>
  <si>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</si>
  <si>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</si>
  <si>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</si>
  <si>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</si>
  <si>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</si>
  <si>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</si>
  <si>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</si>
  <si>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</si>
  <si>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</si>
  <si>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</si>
  <si>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</si>
  <si>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</si>
  <si>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</si>
  <si>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</si>
  <si>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</si>
  <si>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</si>
  <si>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</si>
  <si>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</si>
  <si>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</si>
  <si>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</si>
  <si>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</si>
  <si>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</si>
  <si>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</si>
  <si>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</si>
  <si>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</si>
  <si>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</si>
  <si>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</si>
  <si>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</si>
  <si>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</si>
  <si>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</si>
  <si>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</si>
  <si>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</si>
  <si>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</si>
  <si>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</si>
  <si>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</si>
  <si>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</si>
  <si>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</si>
  <si>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</si>
  <si>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</si>
  <si>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</si>
  <si>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</si>
  <si>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</si>
  <si>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</si>
  <si>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</si>
  <si>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</si>
  <si>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</si>
  <si>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</si>
  <si>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</si>
  <si>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</si>
  <si>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</si>
  <si>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</si>
  <si>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</si>
  <si>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</si>
  <si>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</si>
  <si>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</si>
  <si>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</si>
  <si>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</si>
  <si>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</si>
  <si>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</si>
  <si>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</si>
  <si>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</si>
  <si>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</si>
  <si>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</si>
  <si>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</si>
  <si>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</si>
  <si>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</si>
  <si>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</si>
  <si>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</si>
  <si>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</si>
  <si>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</si>
  <si>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</si>
  <si>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</si>
  <si>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</si>
  <si>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</si>
  <si>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</si>
  <si>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</si>
  <si>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</si>
  <si>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</si>
  <si>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</si>
  <si>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</si>
  <si>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</si>
  <si>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</si>
  <si>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</si>
  <si>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</si>
  <si>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</si>
  <si>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</si>
  <si>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</si>
  <si>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</si>
  <si>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</si>
  <si>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</si>
  <si>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</si>
  <si>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</si>
  <si>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</si>
  <si>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</si>
  <si>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</si>
  <si>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</si>
  <si>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</si>
  <si>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</si>
  <si>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</si>
  <si>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</si>
  <si>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</si>
  <si>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</si>
  <si>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</si>
  <si>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</si>
  <si>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</si>
  <si>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</si>
  <si>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</si>
  <si>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</si>
  <si>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</si>
  <si>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</si>
  <si>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</si>
  <si>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</si>
  <si>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</si>
  <si>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</si>
  <si>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</si>
  <si>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</si>
  <si>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</si>
  <si>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</si>
  <si>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</si>
  <si>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</si>
  <si>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</si>
  <si>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</si>
  <si>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</si>
  <si>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</si>
  <si>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</si>
  <si>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</si>
  <si>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</si>
  <si>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</si>
  <si>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</si>
  <si>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</si>
  <si>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</si>
  <si>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</si>
  <si>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</si>
  <si>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</si>
  <si>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</si>
  <si>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</si>
  <si>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</si>
  <si>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</si>
  <si>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</si>
  <si>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</si>
  <si>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</si>
  <si>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</si>
  <si>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</si>
  <si>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</si>
  <si>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</si>
  <si>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</si>
  <si>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</si>
  <si>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</si>
  <si>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</si>
  <si>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</si>
  <si>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</si>
  <si>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</si>
  <si>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</si>
  <si>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</si>
  <si>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</si>
  <si>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</si>
  <si>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</si>
  <si>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</si>
  <si>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</si>
  <si>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</si>
  <si>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</si>
  <si>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</si>
  <si>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</si>
  <si>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</si>
  <si>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</si>
  <si>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</si>
  <si>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</si>
  <si>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</si>
  <si>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</si>
  <si>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</si>
  <si>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</si>
  <si>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</si>
  <si>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</si>
  <si>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</si>
  <si>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</si>
  <si>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</si>
  <si>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</si>
  <si>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</si>
  <si>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</si>
  <si>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</si>
  <si>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</si>
  <si>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</si>
  <si>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</si>
  <si>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</si>
  <si>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</si>
  <si>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</si>
  <si>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</si>
  <si>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</si>
  <si>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</si>
  <si>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</si>
  <si>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</si>
  <si>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</si>
  <si>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</si>
  <si>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</si>
  <si>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</si>
  <si>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</si>
  <si>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</si>
  <si>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</si>
  <si>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</si>
  <si>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</si>
  <si>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</si>
  <si>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</si>
  <si>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</si>
  <si>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</si>
  <si>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</si>
  <si>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</si>
  <si>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</si>
  <si>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</si>
  <si>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</si>
  <si>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</si>
  <si>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</si>
  <si>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</si>
  <si>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</si>
  <si>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</si>
  <si>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</si>
  <si>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</si>
  <si>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</si>
  <si>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</si>
  <si>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</si>
  <si>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</si>
  <si>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</si>
  <si>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</si>
  <si>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</si>
  <si>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</si>
  <si>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</si>
  <si>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</si>
  <si>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</si>
  <si>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</si>
  <si>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</si>
  <si>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</si>
  <si>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</si>
  <si>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</si>
  <si>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</si>
  <si>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</si>
  <si>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</si>
  <si>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</si>
  <si>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</si>
  <si>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</si>
  <si>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</si>
  <si>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</si>
  <si>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</si>
  <si>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</si>
  <si>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</si>
  <si>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</si>
  <si>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</si>
  <si>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</si>
  <si>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</si>
  <si>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</si>
  <si>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</si>
  <si>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</si>
  <si>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</si>
  <si>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</si>
  <si>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</si>
  <si>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</si>
  <si>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</si>
  <si>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</si>
  <si>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</si>
  <si>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</si>
  <si>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</si>
  <si>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</si>
  <si>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</si>
  <si>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</si>
  <si>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</si>
  <si>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</si>
  <si>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</si>
  <si>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</si>
  <si>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</si>
  <si>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</si>
  <si>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</si>
  <si>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</si>
  <si>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</si>
  <si>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</si>
  <si>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</si>
  <si>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</si>
  <si>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</si>
  <si>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</si>
  <si>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</si>
  <si>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</si>
  <si>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</si>
  <si>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</si>
  <si>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</si>
  <si>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</si>
  <si>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</si>
  <si>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</si>
  <si>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</si>
  <si>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</si>
  <si>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</si>
  <si>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</si>
  <si>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</si>
  <si>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</si>
  <si>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</si>
  <si>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</si>
  <si>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</si>
  <si>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</si>
  <si>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</si>
  <si>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</si>
  <si>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</si>
  <si>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</si>
  <si>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</si>
  <si>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</si>
  <si>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</si>
  <si>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</si>
  <si>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</si>
  <si>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</si>
  <si>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</si>
  <si>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</si>
  <si>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</si>
  <si>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</si>
  <si>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</si>
  <si>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</si>
  <si>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</si>
  <si>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</si>
  <si>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</si>
  <si>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</si>
  <si>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</si>
  <si>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</si>
  <si>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</si>
  <si>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</si>
  <si>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</si>
  <si>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</si>
  <si>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</si>
  <si>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</si>
  <si>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</si>
  <si>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</si>
  <si>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</si>
  <si>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</si>
  <si>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</si>
  <si>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</si>
  <si>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</si>
  <si>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</si>
  <si>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</si>
  <si>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</si>
  <si>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</si>
  <si>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</si>
  <si>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</si>
  <si>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</si>
  <si>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</si>
  <si>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</si>
  <si>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</si>
  <si>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</si>
  <si>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</si>
  <si>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</si>
  <si>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</si>
  <si>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</si>
  <si>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</si>
  <si>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</si>
  <si>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</si>
  <si>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</si>
  <si>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</si>
  <si>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</si>
  <si>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</si>
  <si>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</si>
  <si>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</si>
  <si>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</si>
  <si>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</si>
  <si>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</si>
  <si>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</si>
  <si>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</si>
  <si>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</si>
  <si>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</si>
  <si>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</si>
  <si>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</si>
  <si>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</si>
  <si>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</si>
  <si>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</si>
  <si>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</si>
  <si>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</si>
  <si>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</si>
  <si>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</si>
  <si>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</si>
  <si>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</si>
  <si>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</si>
  <si>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</si>
  <si>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</si>
  <si>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</si>
  <si>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</si>
  <si>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</si>
  <si>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</si>
  <si>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</si>
  <si>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</si>
  <si>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</si>
  <si>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</si>
  <si>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</si>
  <si>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</si>
  <si>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</si>
  <si>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</si>
  <si>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</si>
  <si>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</si>
  <si>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</si>
  <si>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</si>
  <si>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</si>
  <si>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</si>
  <si>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</si>
  <si>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</si>
  <si>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</si>
  <si>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</si>
  <si>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</si>
  <si>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</si>
  <si>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</si>
  <si>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</si>
  <si>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</si>
  <si>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</si>
  <si>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</si>
  <si>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</si>
  <si>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</si>
  <si>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</si>
  <si>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</si>
  <si>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</si>
  <si>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</si>
  <si>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</si>
  <si>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</si>
  <si>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</si>
  <si>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</si>
  <si>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</si>
  <si>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</si>
  <si>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</si>
  <si>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</si>
  <si>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</si>
  <si>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</si>
  <si>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</si>
  <si>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</si>
  <si>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</si>
  <si>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</si>
  <si>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</si>
  <si>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</si>
  <si>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</si>
  <si>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</si>
  <si>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</si>
  <si>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</si>
  <si>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</si>
  <si>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</si>
  <si>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</si>
  <si>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</si>
  <si>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</si>
  <si>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</si>
  <si>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</si>
  <si>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</si>
  <si>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</si>
  <si>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</si>
  <si>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</si>
  <si>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</si>
  <si>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</si>
  <si>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</si>
  <si>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</si>
  <si>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</si>
  <si>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</si>
  <si>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</si>
  <si>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</si>
  <si>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</si>
  <si>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</si>
  <si>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</si>
  <si>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</si>
  <si>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</si>
  <si>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</si>
  <si>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</si>
  <si>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</si>
  <si>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</si>
  <si>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</si>
  <si>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</si>
  <si>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</si>
  <si>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</si>
  <si>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</si>
  <si>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</si>
  <si>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</si>
  <si>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</si>
  <si>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</si>
  <si>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</si>
  <si>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</si>
  <si>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</si>
  <si>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</si>
  <si>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</si>
  <si>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</si>
  <si>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</si>
  <si>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</si>
  <si>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</si>
  <si>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</si>
  <si>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</si>
  <si>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</si>
  <si>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</si>
  <si>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</si>
  <si>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</si>
  <si>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</si>
  <si>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</si>
  <si>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</si>
  <si>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</si>
  <si>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</si>
  <si>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</si>
  <si>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</si>
  <si>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</si>
  <si>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</si>
  <si>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</si>
  <si>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</si>
  <si>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</si>
  <si>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</si>
  <si>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</si>
  <si>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</si>
  <si>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</si>
  <si>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</si>
  <si>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</si>
  <si>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</si>
  <si>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</si>
  <si>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</si>
  <si>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</si>
  <si>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</si>
  <si>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</si>
  <si>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</si>
  <si>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</si>
  <si>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</si>
  <si>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</si>
  <si>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</si>
  <si>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</si>
  <si>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</si>
  <si>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</si>
  <si>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</si>
  <si>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</si>
  <si>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</si>
  <si>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</si>
  <si>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</si>
  <si>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</si>
  <si>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</si>
  <si>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</si>
  <si>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</si>
  <si>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</si>
  <si>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</si>
  <si>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</si>
  <si>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</si>
  <si>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</si>
  <si>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</si>
  <si>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</si>
  <si>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</si>
  <si>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</si>
  <si>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</si>
  <si>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</si>
  <si>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</si>
  <si>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</si>
  <si>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</si>
  <si>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</si>
  <si>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</si>
  <si>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</si>
  <si>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</si>
  <si>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</si>
  <si>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</si>
  <si>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</si>
  <si>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</si>
  <si>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</si>
  <si>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</si>
  <si>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</si>
  <si>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</si>
  <si>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</si>
  <si>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</si>
  <si>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</si>
  <si>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</si>
  <si>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</si>
  <si>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</si>
  <si>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</si>
  <si>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</si>
  <si>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</si>
  <si>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</si>
  <si>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</si>
  <si>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</si>
  <si>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</si>
  <si>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</si>
  <si>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</si>
  <si>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</si>
  <si>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</si>
  <si>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</si>
  <si>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</si>
  <si>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</si>
  <si>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</si>
  <si>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</si>
  <si>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</si>
  <si>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</si>
  <si>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</si>
  <si>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</si>
  <si>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</si>
  <si>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</si>
  <si>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</si>
  <si>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</si>
  <si>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</si>
  <si>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</si>
  <si>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</si>
  <si>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</si>
  <si>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</si>
  <si>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</si>
  <si>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</si>
  <si>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</si>
  <si>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</si>
  <si>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</si>
  <si>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</si>
  <si>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</si>
  <si>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</si>
  <si>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</si>
  <si>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</si>
  <si>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</si>
  <si>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</si>
  <si>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</si>
  <si>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</si>
  <si>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</si>
  <si>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</si>
  <si>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</si>
  <si>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</si>
  <si>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</si>
  <si>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</si>
  <si>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</si>
  <si>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</si>
  <si>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</si>
  <si>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</si>
  <si>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</si>
  <si>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</si>
  <si>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</si>
  <si>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</si>
  <si>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</si>
  <si>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</si>
  <si>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</si>
  <si>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</si>
  <si>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</si>
  <si>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</si>
  <si>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</si>
  <si>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</si>
  <si>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</si>
  <si>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</si>
  <si>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</si>
  <si>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</si>
  <si>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</si>
  <si>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</si>
  <si>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</si>
  <si>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</si>
  <si>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</si>
  <si>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</si>
  <si>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</si>
  <si>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</si>
  <si>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</si>
  <si>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</si>
  <si>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</si>
  <si>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</si>
  <si>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</si>
  <si>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</si>
  <si>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</si>
  <si>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</si>
  <si>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</si>
  <si>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</si>
  <si>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</si>
  <si>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</si>
  <si>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</si>
  <si>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</si>
  <si>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</si>
  <si>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</si>
  <si>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</si>
  <si>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</si>
  <si>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</si>
  <si>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</si>
  <si>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</si>
  <si>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</si>
  <si>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</si>
  <si>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</si>
  <si>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</si>
  <si>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</si>
  <si>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</si>
  <si>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</si>
  <si>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</si>
  <si>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</si>
  <si>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</si>
  <si>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</si>
  <si>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</si>
  <si>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</si>
  <si>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</si>
  <si>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</si>
  <si>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</si>
  <si>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</si>
  <si>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</si>
  <si>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</si>
  <si>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</si>
  <si>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</si>
  <si>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</si>
  <si>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</si>
  <si>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</si>
  <si>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</si>
  <si>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</si>
  <si>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</si>
  <si>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</si>
  <si>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</si>
  <si>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</si>
  <si>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</si>
  <si>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</si>
  <si>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</si>
  <si>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</si>
  <si>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</si>
  <si>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</si>
  <si>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</si>
  <si>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</si>
  <si>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</si>
  <si>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</si>
  <si>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</si>
  <si>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</si>
  <si>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</si>
  <si>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</si>
  <si>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</si>
  <si>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</si>
  <si>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</si>
  <si>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</si>
  <si>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</si>
  <si>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</si>
  <si>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</si>
  <si>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</si>
  <si>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</si>
  <si>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</si>
  <si>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</si>
  <si>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</si>
  <si>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</si>
  <si>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</si>
  <si>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</si>
  <si>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</si>
  <si>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</si>
  <si>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</si>
  <si>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</si>
  <si>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</si>
  <si>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</si>
  <si>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</si>
  <si>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</si>
  <si>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</si>
  <si>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</si>
  <si>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</si>
  <si>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</si>
  <si>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</si>
  <si>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</si>
  <si>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</si>
  <si>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</si>
  <si>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</si>
  <si>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</si>
  <si>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</si>
  <si>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</si>
  <si>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</si>
  <si>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</si>
  <si>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</si>
  <si>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</si>
  <si>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</si>
  <si>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</si>
  <si>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</si>
  <si>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</si>
  <si>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</si>
  <si>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</si>
  <si>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</si>
  <si>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</si>
  <si>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</si>
  <si>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</si>
  <si>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</si>
  <si>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</si>
  <si>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</si>
  <si>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</si>
  <si>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</si>
  <si>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</si>
  <si>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</si>
  <si>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</si>
  <si>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</si>
  <si>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</si>
  <si>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</si>
  <si>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</si>
  <si>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</si>
  <si>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</si>
  <si>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</si>
  <si>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</si>
  <si>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</si>
  <si>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</si>
  <si>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</si>
  <si>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</si>
  <si>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</si>
  <si>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</si>
  <si>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</si>
  <si>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</si>
  <si>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</si>
  <si>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</si>
  <si>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</si>
  <si>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</si>
  <si>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</si>
  <si>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</si>
  <si>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</si>
  <si>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</si>
  <si>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</si>
  <si>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</si>
  <si>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</si>
  <si>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</si>
  <si>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</si>
  <si>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</si>
  <si>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</si>
  <si>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</si>
  <si>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</si>
  <si>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</si>
  <si>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</si>
  <si>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</si>
  <si>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</si>
  <si>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</si>
  <si>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</si>
  <si>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</si>
  <si>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</si>
  <si>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</si>
  <si>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</si>
  <si>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</si>
  <si>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</si>
  <si>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</si>
  <si>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</si>
  <si>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</si>
  <si>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</si>
  <si>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</si>
  <si>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</si>
  <si>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</si>
  <si>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</si>
  <si>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</si>
  <si>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</si>
  <si>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</si>
  <si>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</si>
  <si>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</si>
  <si>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</si>
  <si>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</si>
  <si>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</si>
  <si>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</si>
  <si>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</si>
  <si>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</si>
  <si>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</si>
  <si>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</si>
  <si>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</si>
  <si>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</si>
  <si>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</si>
  <si>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</si>
  <si>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</si>
  <si>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</si>
  <si>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</si>
  <si>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</si>
  <si>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</si>
  <si>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</si>
  <si>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</si>
  <si>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</si>
  <si>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</si>
  <si>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</si>
  <si>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</si>
  <si>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</si>
  <si>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</si>
  <si>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</si>
  <si>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</si>
  <si>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</si>
  <si>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</si>
  <si>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</si>
  <si>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</si>
  <si>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</si>
  <si>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</si>
  <si>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</si>
  <si>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</si>
  <si>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</si>
  <si>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</si>
  <si>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</si>
  <si>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</si>
  <si>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</si>
  <si>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</si>
  <si>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</si>
  <si>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</si>
  <si>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</si>
  <si>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</si>
  <si>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</si>
  <si>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</si>
  <si>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</si>
  <si>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</si>
  <si>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</si>
  <si>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</si>
  <si>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</si>
  <si>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</si>
  <si>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</si>
  <si>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</si>
  <si>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</si>
  <si>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</si>
  <si>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</si>
  <si>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</si>
  <si>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</si>
  <si>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</si>
  <si>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</si>
  <si>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</si>
  <si>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</si>
  <si>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</si>
  <si>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</si>
  <si>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</si>
  <si>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</si>
  <si>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</si>
  <si>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</si>
  <si>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</si>
  <si>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</si>
  <si>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</si>
  <si>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</si>
  <si>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</si>
  <si>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</si>
  <si>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</si>
  <si>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</si>
  <si>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</si>
  <si>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</si>
  <si>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</si>
  <si>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</si>
  <si>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</si>
  <si>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</si>
  <si>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</si>
  <si>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</si>
  <si>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</si>
  <si>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</si>
  <si>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</si>
  <si>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</si>
  <si>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</si>
  <si>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</si>
  <si>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</si>
  <si>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</si>
  <si>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</si>
  <si>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</si>
  <si>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</si>
  <si>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</si>
  <si>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</si>
  <si>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</si>
  <si>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</si>
  <si>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</si>
  <si>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</si>
  <si>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</si>
  <si>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</si>
  <si>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</si>
  <si>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</si>
  <si>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</si>
  <si>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</si>
  <si>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</si>
  <si>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</si>
  <si>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</si>
  <si>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</si>
  <si>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</si>
  <si>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</si>
  <si>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</si>
  <si>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</si>
  <si>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</si>
  <si>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</si>
  <si>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</si>
  <si>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</si>
  <si>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</si>
  <si>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</si>
  <si>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</si>
  <si>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</si>
  <si>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</si>
  <si>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</si>
  <si>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</si>
  <si>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</si>
  <si>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</si>
  <si>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</si>
  <si>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</si>
  <si>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</si>
  <si>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</si>
  <si>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</si>
  <si>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</si>
  <si>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</si>
  <si>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</si>
  <si>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</si>
  <si>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</si>
  <si>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</si>
  <si>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</si>
  <si>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</si>
  <si>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</si>
  <si>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</si>
  <si>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</si>
  <si>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</si>
  <si>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</si>
  <si>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</si>
  <si>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</si>
  <si>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</si>
  <si>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</si>
  <si>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</si>
  <si>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</si>
  <si>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</si>
  <si>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</si>
  <si>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</si>
  <si>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</si>
  <si>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</si>
  <si>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</si>
  <si>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</si>
  <si>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</si>
  <si>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</si>
  <si>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</si>
  <si>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</si>
  <si>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</si>
  <si>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</si>
  <si>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</si>
  <si>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</si>
  <si>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</si>
  <si>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</si>
  <si>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</si>
  <si>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</si>
  <si>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</si>
  <si>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</si>
  <si>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</si>
  <si>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</si>
  <si>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</si>
  <si>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</si>
  <si>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</si>
  <si>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</si>
  <si>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</si>
  <si>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</si>
  <si>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</si>
  <si>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</si>
  <si>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</si>
  <si>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</si>
  <si>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</si>
  <si>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</si>
  <si>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</si>
  <si>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</si>
  <si>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</si>
  <si>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</si>
  <si>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</si>
  <si>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</si>
  <si>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</si>
  <si>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</si>
  <si>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</si>
  <si>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</si>
  <si>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</si>
  <si>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</si>
  <si>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</si>
  <si>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</si>
  <si>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</si>
  <si>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</si>
  <si>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</si>
  <si>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</si>
  <si>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</si>
  <si>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</si>
  <si>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</si>
  <si>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</si>
  <si>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</si>
  <si>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</si>
  <si>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</si>
  <si>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</si>
  <si>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</si>
  <si>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</si>
  <si>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</si>
  <si>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</si>
  <si>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</si>
  <si>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</si>
  <si>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</si>
  <si>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</si>
  <si>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</si>
  <si>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</si>
  <si>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</si>
  <si>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</si>
  <si>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</si>
  <si>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</si>
  <si>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</si>
  <si>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</si>
  <si>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</si>
  <si>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</si>
  <si>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</si>
  <si>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</si>
  <si>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</si>
  <si>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</si>
  <si>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</si>
  <si>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</si>
  <si>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</si>
  <si>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</si>
  <si>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</si>
  <si>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</si>
  <si>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</si>
  <si>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</si>
  <si>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</si>
  <si>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</si>
  <si>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</si>
  <si>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</si>
  <si>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</si>
  <si>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</si>
  <si>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</si>
  <si>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</si>
  <si>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</si>
  <si>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</si>
  <si>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</si>
  <si>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</si>
  <si>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</si>
  <si>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</si>
  <si>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</si>
  <si>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</si>
  <si>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</si>
  <si>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</si>
  <si>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</si>
  <si>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</si>
  <si>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</si>
  <si>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</si>
  <si>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</si>
  <si>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</si>
  <si>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</si>
  <si>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</si>
  <si>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</si>
  <si>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</si>
  <si>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</si>
  <si>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</si>
  <si>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</si>
  <si>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</si>
  <si>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</si>
  <si>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</si>
  <si>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</si>
  <si>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</si>
  <si>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</si>
  <si>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</si>
  <si>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</si>
  <si>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</si>
  <si>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</si>
  <si>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</si>
  <si>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</si>
  <si>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</si>
  <si>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</si>
  <si>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</si>
  <si>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</si>
  <si>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</si>
  <si>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</si>
  <si>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</si>
  <si>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</si>
  <si>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</si>
  <si>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</si>
  <si>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</si>
  <si>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</si>
  <si>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</si>
  <si>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</si>
  <si>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</si>
  <si>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</si>
  <si>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</si>
  <si>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</si>
  <si>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</si>
  <si>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</si>
  <si>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</si>
  <si>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</si>
  <si>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</si>
  <si>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</si>
  <si>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</si>
  <si>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</si>
  <si>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</si>
  <si>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</si>
  <si>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</si>
  <si>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</si>
  <si>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</si>
  <si>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</si>
  <si>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</si>
  <si>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</si>
  <si>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</si>
  <si>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</si>
  <si>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</si>
  <si>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</si>
  <si>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</si>
  <si>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</si>
  <si>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</si>
  <si>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</si>
  <si>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</si>
  <si>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</si>
  <si>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</si>
  <si>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</si>
  <si>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</si>
  <si>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</si>
  <si>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</si>
  <si>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</si>
  <si>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</si>
  <si>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</si>
  <si>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</si>
  <si>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</si>
  <si>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</si>
  <si>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</si>
  <si>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</si>
  <si>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</si>
  <si>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</si>
  <si>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</si>
  <si>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</si>
  <si>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</si>
  <si>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</si>
  <si>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</si>
  <si>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</si>
  <si>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</si>
  <si>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</si>
  <si>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</si>
  <si>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</si>
  <si>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</si>
  <si>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</si>
  <si>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</si>
  <si>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</si>
  <si>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</si>
  <si>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</si>
  <si>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</si>
  <si>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</si>
  <si>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</si>
  <si>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</si>
  <si>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</si>
  <si>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</si>
  <si>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</si>
  <si>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</si>
  <si>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</si>
  <si>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</si>
  <si>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</si>
  <si>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</si>
  <si>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</si>
  <si>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</si>
  <si>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</si>
  <si>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</si>
  <si>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</si>
  <si>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</si>
  <si>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</si>
  <si>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</si>
  <si>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</si>
  <si>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</si>
  <si>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</si>
  <si>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</si>
  <si>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</si>
  <si>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</si>
  <si>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</si>
  <si>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</si>
  <si>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</si>
  <si>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</si>
  <si>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</si>
  <si>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</si>
  <si>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</si>
  <si>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</si>
  <si>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</si>
  <si>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</si>
  <si>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</si>
  <si>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</si>
  <si>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</si>
  <si>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</si>
  <si>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</si>
  <si>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</si>
  <si>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</si>
  <si>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</si>
  <si>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</si>
  <si>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</si>
  <si>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</si>
  <si>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</si>
  <si>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</si>
  <si>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</si>
  <si>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</si>
  <si>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</si>
  <si>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</si>
  <si>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</si>
  <si>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</si>
  <si>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</si>
  <si>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</si>
  <si>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</si>
  <si>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</si>
  <si>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</si>
  <si>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</si>
  <si>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</si>
  <si>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</si>
  <si>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</si>
  <si>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</si>
  <si>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</si>
  <si>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</si>
  <si>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</si>
  <si>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</si>
  <si>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</si>
  <si>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</si>
  <si>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</si>
  <si>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</si>
  <si>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</si>
  <si>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</si>
  <si>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</si>
  <si>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</si>
  <si>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</si>
  <si>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</si>
  <si>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</si>
  <si>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</si>
  <si>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</si>
  <si>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</si>
  <si>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</si>
  <si>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</si>
  <si>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</si>
  <si>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</si>
  <si>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</si>
  <si>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</si>
  <si>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</si>
  <si>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</si>
  <si>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</si>
  <si>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</si>
  <si>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</si>
  <si>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</si>
  <si>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</si>
  <si>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</si>
  <si>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</si>
  <si>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</si>
  <si>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</si>
  <si>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</si>
  <si>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</si>
  <si>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</si>
  <si>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</si>
  <si>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</si>
  <si>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</si>
  <si>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</si>
  <si>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</si>
  <si>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</si>
  <si>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</si>
  <si>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</si>
  <si>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</si>
  <si>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</si>
  <si>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</si>
  <si>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</si>
  <si>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</si>
  <si>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</si>
  <si>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</si>
  <si>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</si>
  <si>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</si>
  <si>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</si>
  <si>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</si>
  <si>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</si>
  <si>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</si>
  <si>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</si>
  <si>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</si>
  <si>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</si>
  <si>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</si>
  <si>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</si>
  <si>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</si>
  <si>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</si>
  <si>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</si>
  <si>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</si>
  <si>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</si>
  <si>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</si>
  <si>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</si>
  <si>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</si>
  <si>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</si>
  <si>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</si>
  <si>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</si>
  <si>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</si>
  <si>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</si>
  <si>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</si>
  <si>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</si>
  <si>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</si>
  <si>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</si>
  <si>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</si>
  <si>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</si>
  <si>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</si>
  <si>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</si>
  <si>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</si>
  <si>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</si>
  <si>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</si>
  <si>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</si>
  <si>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</si>
  <si>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</si>
  <si>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</si>
  <si>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</si>
  <si>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</si>
  <si>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</si>
  <si>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</si>
  <si>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</si>
  <si>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</si>
  <si>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</si>
  <si>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</si>
  <si>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</si>
  <si>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</si>
  <si>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</si>
  <si>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</si>
  <si>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</si>
  <si>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</si>
  <si>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</si>
  <si>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</si>
  <si>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</si>
  <si>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</si>
  <si>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</si>
  <si>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</si>
  <si>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</si>
  <si>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</si>
  <si>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</si>
  <si>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</si>
  <si>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</si>
  <si>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</si>
  <si>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</si>
  <si>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</si>
  <si>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</si>
  <si>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</si>
  <si>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</si>
  <si>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</si>
  <si>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</si>
  <si>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</si>
  <si>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</si>
  <si>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</si>
  <si>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</si>
  <si>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</si>
  <si>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</si>
  <si>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</si>
  <si>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</si>
  <si>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</si>
  <si>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</si>
  <si>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</si>
  <si>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</si>
  <si>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</si>
  <si>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</si>
  <si>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</si>
  <si>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</si>
  <si>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</si>
  <si>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</si>
  <si>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</si>
  <si>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</si>
  <si>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</si>
  <si>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</si>
  <si>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</si>
  <si>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</si>
  <si>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</si>
  <si>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</si>
  <si>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</si>
  <si>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</si>
  <si>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</si>
  <si>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</si>
  <si>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</si>
  <si>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</si>
  <si>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</si>
  <si>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</si>
  <si>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</si>
  <si>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</si>
  <si>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</si>
  <si>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</si>
  <si>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</si>
  <si>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</si>
  <si>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</si>
  <si>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</si>
  <si>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</si>
  <si>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</si>
  <si>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</si>
  <si>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</si>
  <si>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</si>
  <si>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</si>
  <si>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</si>
  <si>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</si>
  <si>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</si>
  <si>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</si>
  <si>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</si>
  <si>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</si>
  <si>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</si>
  <si>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</si>
  <si>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</si>
  <si>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</si>
  <si>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</si>
  <si>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</si>
  <si>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</si>
  <si>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</si>
  <si>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</si>
  <si>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</si>
  <si>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</si>
  <si>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</si>
  <si>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</si>
  <si>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</si>
  <si>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</si>
  <si>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</si>
  <si>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</si>
  <si>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</si>
  <si>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</si>
  <si>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</si>
  <si>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</si>
  <si>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</si>
  <si>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</si>
  <si>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</si>
  <si>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</si>
  <si>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</si>
  <si>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</si>
  <si>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</si>
  <si>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</si>
  <si>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</si>
  <si>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</si>
  <si>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</si>
  <si>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</si>
  <si>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</si>
  <si>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</si>
  <si>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</si>
  <si>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</si>
  <si>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</si>
  <si>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</si>
  <si>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</si>
  <si>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</si>
  <si>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</si>
  <si>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</si>
  <si>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</si>
  <si>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</si>
  <si>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</si>
  <si>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</si>
  <si>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</si>
  <si>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</si>
  <si>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</si>
  <si>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</si>
  <si>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</si>
  <si>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</si>
  <si>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</si>
  <si>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</si>
  <si>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</si>
  <si>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</si>
  <si>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</si>
  <si>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</si>
  <si>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</si>
  <si>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</si>
  <si>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</si>
  <si>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</si>
  <si>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</si>
  <si>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</si>
  <si>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</si>
  <si>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</si>
  <si>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</si>
  <si>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</si>
  <si>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</si>
  <si>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</si>
  <si>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</si>
  <si>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</si>
  <si>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</si>
  <si>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</si>
  <si>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</si>
  <si>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</si>
  <si>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</si>
  <si>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</si>
  <si>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</si>
  <si>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</si>
  <si>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</si>
  <si>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</si>
  <si>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</si>
  <si>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</si>
  <si>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</si>
  <si>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</si>
  <si>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</si>
  <si>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</si>
  <si>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</si>
  <si>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</si>
  <si>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</si>
  <si>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</si>
  <si>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</si>
  <si>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</si>
  <si>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</si>
  <si>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</si>
  <si>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</si>
  <si>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</si>
  <si>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</si>
  <si>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</si>
  <si>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</si>
  <si>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</si>
  <si>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</si>
  <si>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</si>
  <si>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</si>
  <si>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</si>
  <si>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</si>
  <si>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</si>
  <si>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</si>
  <si>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</si>
  <si>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</si>
  <si>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</si>
  <si>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</si>
  <si>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</si>
  <si>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</si>
  <si>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</si>
  <si>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</si>
  <si>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</si>
  <si>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</si>
  <si>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</si>
  <si>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</si>
  <si>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</si>
  <si>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</si>
  <si>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</si>
  <si>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</si>
  <si>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</si>
  <si>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</si>
  <si>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</si>
  <si>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</si>
  <si>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</si>
  <si>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</si>
  <si>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</si>
  <si>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</si>
  <si>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</si>
  <si>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</si>
  <si>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</si>
  <si>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</si>
  <si>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</si>
  <si>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</si>
  <si>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</si>
  <si>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</si>
  <si>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</si>
  <si>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</si>
  <si>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</si>
  <si>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</si>
  <si>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</si>
  <si>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</si>
  <si>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</si>
  <si>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</si>
  <si>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</si>
  <si>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</si>
  <si>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</si>
  <si>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</si>
  <si>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</si>
  <si>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</si>
  <si>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</si>
  <si>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</si>
  <si>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</si>
  <si>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</si>
  <si>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</si>
  <si>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</si>
  <si>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</si>
  <si>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</si>
  <si>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</si>
  <si>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</si>
  <si>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</si>
  <si>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</si>
  <si>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</si>
  <si>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</si>
  <si>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</si>
  <si>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</si>
  <si>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</si>
  <si>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</si>
  <si>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</si>
  <si>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</si>
  <si>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</si>
  <si>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</si>
  <si>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</si>
  <si>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</si>
  <si>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</si>
  <si>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</si>
  <si>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</si>
  <si>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</si>
  <si>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</si>
  <si>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</si>
  <si>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</si>
  <si>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</si>
  <si>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</si>
  <si>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</si>
  <si>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</si>
  <si>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</si>
  <si>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</si>
  <si>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</si>
  <si>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</si>
  <si>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</si>
  <si>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</si>
  <si>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</si>
  <si>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</si>
  <si>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</si>
  <si>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</si>
  <si>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</si>
  <si>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</si>
  <si>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</si>
  <si>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</si>
  <si>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</si>
  <si>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</si>
  <si>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</si>
  <si>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</si>
  <si>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</si>
  <si>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</si>
  <si>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</si>
  <si>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</si>
  <si>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</si>
  <si>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</si>
  <si>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</si>
  <si>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</si>
  <si>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</si>
  <si>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</si>
  <si>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</si>
  <si>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</si>
  <si>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</si>
  <si>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</si>
  <si>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</si>
  <si>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</si>
  <si>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</si>
  <si>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</si>
  <si>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</si>
  <si>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</si>
  <si>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</si>
  <si>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</si>
  <si>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</si>
  <si>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</si>
  <si>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</si>
  <si>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</si>
  <si>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</si>
  <si>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</si>
  <si>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</si>
  <si>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</si>
  <si>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</si>
  <si>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</si>
  <si>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</si>
  <si>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</si>
  <si>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</si>
  <si>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</si>
  <si>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</si>
  <si>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</si>
  <si>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</si>
  <si>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</si>
  <si>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</si>
  <si>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</si>
  <si>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</si>
  <si>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</si>
  <si>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</si>
  <si>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</si>
  <si>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</si>
  <si>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</si>
  <si>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</si>
  <si>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</si>
  <si>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</si>
  <si>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</si>
  <si>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</si>
  <si>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</si>
  <si>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</si>
  <si>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</si>
  <si>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</si>
  <si>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</si>
  <si>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</si>
  <si>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</si>
  <si>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</si>
  <si>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</si>
  <si>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</si>
  <si>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</si>
  <si>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</si>
  <si>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</si>
  <si>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</si>
  <si>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</si>
  <si>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</si>
  <si>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</si>
  <si>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</si>
  <si>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</si>
  <si>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</si>
  <si>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</si>
  <si>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</si>
  <si>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</si>
  <si>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</si>
  <si>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</si>
  <si>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</si>
  <si>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</si>
  <si>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</si>
  <si>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</si>
  <si>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</si>
  <si>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</si>
  <si>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</si>
  <si>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</si>
  <si>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</si>
  <si>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</si>
  <si>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</si>
  <si>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</si>
  <si>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</si>
  <si>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</si>
  <si>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</si>
  <si>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</si>
  <si>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</si>
  <si>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</si>
  <si>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</si>
  <si>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</si>
  <si>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</si>
  <si>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</si>
  <si>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</si>
  <si>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</si>
  <si>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</si>
  <si>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</si>
  <si>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</si>
  <si>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</si>
  <si>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</si>
  <si>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</si>
  <si>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</si>
  <si>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</si>
  <si>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</si>
  <si>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</si>
  <si>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</si>
  <si>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</si>
  <si>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</si>
  <si>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</si>
  <si>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</si>
  <si>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</si>
  <si>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</si>
  <si>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</si>
  <si>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</si>
  <si>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</si>
  <si>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</si>
  <si>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</si>
  <si>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</si>
  <si>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</si>
  <si>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</si>
  <si>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</si>
  <si>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</si>
  <si>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</si>
  <si>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</si>
  <si>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</si>
  <si>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</si>
  <si>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</si>
  <si>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</si>
  <si>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</si>
  <si>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</si>
  <si>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</si>
  <si>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</si>
  <si>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</si>
  <si>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</si>
  <si>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</si>
  <si>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</si>
  <si>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</si>
  <si>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</si>
  <si>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</si>
  <si>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</si>
  <si>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</si>
  <si>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</si>
  <si>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</si>
  <si>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</si>
  <si>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</si>
  <si>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</si>
  <si>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</si>
  <si>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</si>
  <si>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</si>
  <si>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</si>
  <si>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</si>
  <si>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</si>
  <si>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</si>
  <si>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</si>
  <si>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</si>
  <si>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</si>
  <si>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</si>
  <si>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</si>
  <si>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</si>
  <si>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</si>
  <si>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</si>
  <si>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</si>
  <si>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</si>
  <si>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</si>
  <si>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</si>
  <si>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</si>
  <si>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</si>
  <si>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</si>
  <si>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</si>
  <si>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</si>
  <si>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</si>
  <si>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</si>
  <si>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</si>
  <si>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</si>
  <si>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</si>
  <si>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</si>
  <si>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</si>
  <si>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</si>
  <si>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</si>
  <si>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</si>
  <si>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</si>
  <si>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</si>
  <si>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</si>
  <si>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</si>
  <si>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</si>
  <si>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</si>
  <si>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</si>
  <si>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</si>
  <si>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</si>
  <si>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</si>
  <si>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</si>
  <si>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</si>
  <si>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</si>
  <si>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</si>
  <si>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</si>
  <si>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</si>
  <si>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</si>
  <si>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</si>
  <si>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</si>
  <si>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</si>
  <si>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</si>
  <si>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</si>
  <si>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</si>
  <si>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</si>
  <si>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</si>
  <si>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</si>
  <si>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</si>
  <si>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</si>
  <si>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</si>
  <si>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</si>
  <si>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</si>
  <si>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</si>
  <si>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</si>
  <si>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</si>
  <si>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</si>
  <si>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</si>
  <si>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</si>
  <si>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</si>
  <si>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</si>
  <si>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</si>
  <si>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</si>
  <si>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</si>
  <si>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</si>
  <si>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</si>
  <si>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</si>
  <si>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</si>
  <si>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</si>
  <si>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</si>
  <si>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</si>
  <si>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</si>
  <si>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</si>
  <si>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</si>
  <si>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</si>
  <si>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</si>
  <si>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</si>
  <si>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</si>
  <si>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</si>
  <si>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</si>
  <si>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</si>
  <si>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</si>
  <si>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</si>
  <si>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</si>
  <si>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</si>
  <si>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</si>
  <si>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</si>
  <si>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</si>
  <si>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</si>
  <si>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</si>
  <si>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</si>
  <si>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</si>
  <si>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</si>
  <si>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</si>
  <si>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</si>
  <si>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</si>
  <si>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</si>
  <si>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</si>
  <si>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</si>
  <si>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</si>
  <si>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</si>
  <si>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</si>
  <si>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</si>
  <si>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</si>
  <si>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</si>
  <si>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</si>
  <si>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</si>
  <si>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</si>
  <si>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</si>
  <si>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</si>
  <si>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</si>
  <si>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</si>
  <si>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</si>
  <si>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</si>
  <si>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</si>
  <si>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</si>
  <si>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</si>
  <si>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</si>
  <si>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</si>
  <si>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</si>
  <si>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</si>
  <si>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</si>
  <si>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</si>
  <si>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</si>
  <si>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</si>
  <si>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</si>
  <si>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</si>
  <si>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</si>
  <si>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</si>
  <si>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</si>
  <si>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</si>
  <si>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</si>
  <si>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</si>
  <si>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</si>
  <si>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</si>
  <si>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</si>
  <si>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</si>
  <si>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</si>
  <si>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</si>
  <si>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</si>
  <si>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</si>
  <si>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</si>
  <si>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</si>
  <si>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</si>
  <si>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</si>
  <si>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</si>
  <si>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</si>
  <si>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</si>
  <si>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</si>
  <si>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</si>
  <si>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</si>
  <si>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</si>
  <si>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</si>
  <si>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</si>
  <si>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</si>
  <si>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</si>
  <si>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</si>
  <si>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</si>
  <si>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</si>
  <si>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</si>
  <si>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</si>
  <si>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</si>
  <si>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</si>
  <si>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</si>
  <si>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</si>
  <si>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</si>
  <si>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</si>
  <si>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</si>
  <si>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</si>
  <si>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</si>
  <si>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</si>
  <si>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</si>
  <si>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</si>
  <si>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</si>
  <si>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</si>
  <si>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</si>
  <si>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</si>
  <si>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</si>
  <si>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</si>
  <si>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</si>
  <si>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</si>
  <si>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</si>
  <si>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</si>
  <si>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</si>
  <si>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</si>
  <si>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</si>
  <si>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</si>
  <si>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</si>
  <si>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</si>
  <si>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</si>
  <si>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</si>
  <si>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</si>
  <si>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</si>
  <si>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</si>
  <si>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</si>
  <si>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</si>
  <si>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</si>
  <si>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</si>
  <si>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</si>
  <si>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</si>
  <si>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</si>
  <si>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</si>
  <si>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</si>
  <si>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</si>
  <si>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</si>
  <si>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</si>
  <si>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</si>
  <si>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</si>
  <si>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</si>
  <si>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</si>
  <si>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</si>
  <si>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</si>
  <si>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</si>
  <si>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</si>
  <si>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</si>
  <si>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</si>
  <si>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</si>
  <si>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</si>
  <si>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</si>
  <si>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</si>
  <si>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</si>
  <si>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</si>
  <si>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</si>
  <si>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</si>
  <si>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</si>
  <si>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</si>
  <si>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</si>
  <si>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</si>
  <si>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</si>
  <si>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</si>
  <si>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</si>
  <si>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</si>
  <si>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</si>
  <si>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</si>
  <si>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</si>
  <si>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</si>
  <si>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</si>
  <si>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</si>
  <si>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</si>
  <si>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</si>
  <si>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</si>
  <si>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</si>
  <si>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</si>
  <si>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</si>
  <si>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</si>
  <si>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</si>
  <si>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</si>
  <si>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</si>
  <si>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</si>
  <si>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</si>
  <si>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</si>
  <si>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</si>
  <si>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</si>
  <si>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</si>
  <si>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</si>
  <si>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</si>
  <si>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</si>
  <si>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</si>
  <si>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</si>
  <si>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</si>
  <si>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</si>
  <si>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</si>
  <si>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</si>
  <si>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</si>
  <si>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</si>
  <si>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</si>
  <si>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</si>
  <si>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</si>
  <si>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</si>
  <si>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</si>
  <si>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</si>
  <si>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</si>
  <si>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</si>
  <si>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</si>
  <si>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</si>
  <si>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</si>
  <si>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</si>
  <si>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</si>
  <si>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</si>
  <si>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</si>
  <si>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</si>
  <si>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</si>
  <si>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</si>
  <si>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</si>
  <si>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</si>
  <si>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</si>
  <si>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</si>
  <si>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</si>
  <si>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</si>
  <si>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</si>
  <si>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</si>
  <si>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</si>
  <si>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</si>
  <si>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</si>
  <si>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</si>
  <si>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</si>
  <si>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</si>
  <si>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</si>
  <si>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</si>
  <si>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</si>
  <si>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</si>
  <si>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</si>
  <si>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</si>
  <si>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</si>
  <si>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</si>
  <si>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</si>
  <si>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</si>
  <si>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</si>
  <si>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</si>
  <si>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</si>
  <si>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</si>
  <si>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</si>
  <si>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</si>
  <si>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</si>
  <si>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</si>
  <si>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</si>
  <si>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</si>
  <si>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</si>
  <si>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</si>
  <si>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</si>
  <si>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</si>
  <si>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</si>
  <si>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</si>
  <si>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</si>
  <si>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</si>
  <si>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</si>
  <si>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</si>
  <si>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</si>
  <si>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</si>
  <si>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</si>
  <si>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</si>
  <si>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</si>
  <si>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</si>
  <si>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</si>
  <si>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</si>
  <si>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</si>
  <si>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</si>
  <si>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</si>
  <si>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</si>
  <si>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</si>
  <si>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</si>
  <si>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</si>
  <si>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</si>
  <si>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</si>
  <si>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</si>
  <si>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</si>
  <si>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</si>
  <si>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</si>
  <si>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</si>
  <si>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</si>
  <si>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</si>
  <si>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</si>
  <si>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</si>
  <si>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</si>
  <si>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</si>
  <si>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</si>
  <si>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</si>
  <si>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</si>
  <si>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</si>
  <si>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</si>
  <si>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</si>
  <si>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</si>
  <si>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</si>
  <si>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</si>
  <si>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</si>
  <si>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</si>
  <si>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</si>
  <si>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</si>
  <si>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</si>
  <si>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</si>
  <si>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</si>
  <si>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</si>
  <si>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</si>
  <si>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</si>
  <si>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</si>
  <si>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</si>
  <si>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</si>
  <si>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</si>
  <si>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</si>
  <si>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</si>
  <si>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</si>
  <si>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</si>
  <si>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</si>
  <si>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</si>
  <si>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</si>
  <si>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</si>
  <si>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</si>
  <si>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</si>
  <si>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</si>
  <si>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</si>
  <si>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</si>
  <si>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</si>
  <si>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</si>
  <si>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</si>
  <si>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</si>
  <si>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</si>
  <si>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</si>
  <si>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</si>
  <si>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</si>
  <si>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</si>
  <si>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</si>
  <si>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</si>
  <si>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</si>
  <si>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</si>
  <si>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</si>
  <si>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</si>
  <si>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</si>
  <si>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</si>
  <si>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</si>
  <si>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</si>
  <si>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</si>
  <si>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</si>
  <si>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</si>
  <si>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</si>
  <si>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</si>
  <si>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</si>
  <si>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</si>
  <si>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</si>
  <si>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</si>
  <si>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</si>
  <si>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</si>
  <si>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</si>
  <si>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</si>
  <si>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</si>
  <si>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</si>
  <si>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</si>
  <si>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</si>
  <si>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</si>
  <si>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</si>
  <si>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</si>
  <si>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</si>
  <si>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</si>
  <si>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</si>
  <si>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</si>
  <si>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</si>
  <si>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</si>
  <si>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</si>
  <si>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</si>
  <si>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</si>
  <si>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</si>
  <si>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</si>
  <si>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</si>
  <si>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</si>
  <si>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</si>
  <si>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</si>
  <si>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</si>
  <si>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</si>
  <si>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</si>
  <si>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</si>
  <si>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</si>
  <si>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</si>
  <si>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</si>
  <si>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</si>
  <si>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</si>
  <si>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</si>
  <si>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</si>
  <si>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</si>
  <si>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</si>
  <si>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</si>
  <si>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</si>
  <si>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</si>
  <si>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</si>
  <si>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</si>
  <si>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</si>
  <si>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</si>
  <si>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</si>
  <si>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</si>
  <si>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</si>
  <si>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</si>
  <si>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</si>
  <si>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</si>
  <si>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</si>
  <si>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</si>
  <si>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</si>
  <si>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</si>
  <si>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</si>
  <si>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</si>
  <si>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</si>
  <si>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</si>
  <si>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</si>
  <si>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</si>
  <si>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</si>
  <si>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</si>
  <si>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</si>
  <si>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</si>
  <si>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</si>
  <si>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</si>
  <si>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</si>
  <si>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</si>
  <si>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</si>
  <si>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</si>
  <si>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</si>
  <si>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</si>
  <si>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</si>
  <si>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</si>
  <si>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</si>
  <si>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</si>
  <si>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</si>
  <si>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</si>
  <si>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</si>
  <si>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</si>
  <si>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</si>
  <si>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</si>
  <si>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</si>
  <si>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</si>
  <si>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</si>
  <si>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</si>
  <si>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</si>
  <si>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</si>
  <si>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</si>
  <si>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</si>
  <si>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</si>
  <si>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</si>
  <si>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</si>
  <si>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</si>
  <si>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</si>
  <si>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</si>
  <si>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</si>
  <si>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</si>
  <si>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</si>
  <si>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</si>
  <si>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</si>
  <si>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</si>
  <si>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</si>
  <si>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</si>
  <si>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</si>
  <si>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</si>
  <si>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</si>
  <si>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</si>
  <si>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</si>
  <si>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</si>
  <si>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</si>
  <si>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</si>
  <si>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</si>
  <si>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</si>
  <si>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</si>
  <si>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</si>
  <si>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</si>
  <si>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</si>
  <si>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</si>
  <si>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</si>
  <si>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</si>
  <si>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</si>
  <si>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</si>
  <si>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</si>
  <si>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</si>
  <si>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</si>
  <si>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</si>
  <si>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</si>
  <si>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</si>
  <si>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</si>
  <si>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</si>
  <si>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</si>
  <si>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</si>
  <si>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</si>
  <si>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</si>
  <si>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</si>
  <si>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</si>
  <si>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</si>
  <si>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</si>
  <si>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</si>
  <si>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</si>
  <si>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</si>
  <si>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</si>
  <si>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</si>
  <si>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</si>
  <si>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</si>
  <si>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</si>
  <si>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</si>
  <si>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</si>
  <si>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</si>
  <si>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</si>
  <si>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</si>
  <si>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</si>
  <si>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</si>
  <si>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</si>
  <si>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</si>
  <si>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</si>
  <si>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</si>
  <si>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</si>
  <si>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</si>
  <si>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</si>
  <si>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</si>
  <si>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</si>
  <si>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</si>
  <si>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</si>
  <si>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</si>
  <si>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</si>
  <si>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</si>
  <si>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</si>
  <si>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</si>
  <si>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</si>
  <si>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</si>
  <si>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</si>
  <si>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</si>
  <si>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</si>
  <si>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</si>
  <si>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</si>
  <si>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</si>
  <si>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</si>
  <si>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</si>
  <si>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</si>
  <si>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</si>
  <si>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</si>
  <si>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</si>
  <si>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</si>
  <si>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</si>
  <si>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</si>
  <si>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</si>
  <si>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</si>
  <si>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</si>
  <si>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</si>
  <si>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</si>
  <si>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</si>
  <si>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</si>
  <si>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</si>
  <si>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</si>
  <si>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</si>
  <si>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</si>
  <si>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</si>
  <si>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</si>
  <si>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</si>
  <si>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</si>
  <si>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</si>
  <si>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</si>
  <si>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</si>
  <si>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</si>
  <si>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</si>
  <si>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</si>
  <si>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</si>
  <si>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</si>
  <si>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</si>
  <si>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</si>
  <si>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</si>
  <si>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</si>
  <si>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</si>
  <si>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</si>
  <si>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</si>
  <si>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</si>
  <si>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</si>
  <si>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</si>
  <si>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</si>
  <si>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</si>
  <si>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</si>
  <si>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</si>
  <si>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</si>
  <si>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</si>
  <si>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</si>
  <si>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</si>
  <si>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</si>
  <si>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</si>
  <si>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</si>
  <si>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</si>
  <si>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</si>
  <si>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</si>
  <si>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</si>
  <si>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</si>
  <si>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</si>
  <si>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</si>
  <si>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</si>
  <si>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</si>
  <si>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</si>
  <si>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</si>
  <si>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</si>
  <si>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</si>
  <si>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</si>
  <si>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</si>
  <si>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</si>
  <si>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</si>
  <si>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</si>
  <si>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</si>
  <si>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</si>
  <si>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</si>
  <si>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</si>
  <si>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</si>
  <si>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</si>
  <si>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</si>
  <si>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</si>
  <si>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</si>
  <si>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</si>
  <si>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</si>
  <si>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</si>
  <si>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</si>
  <si>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</si>
  <si>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</si>
  <si>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</si>
  <si>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</si>
  <si>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</si>
  <si>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</si>
  <si>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</si>
  <si>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</si>
  <si>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</si>
  <si>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</si>
  <si>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</si>
  <si>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</si>
  <si>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</si>
  <si>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</si>
  <si>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</si>
  <si>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</si>
  <si>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</si>
  <si>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</si>
  <si>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</si>
  <si>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</si>
  <si>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</si>
  <si>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</si>
  <si>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</si>
  <si>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</si>
  <si>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</si>
  <si>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</si>
  <si>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</si>
  <si>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</si>
  <si>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</si>
  <si>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</si>
  <si>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</si>
  <si>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</si>
  <si>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</si>
  <si>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</si>
  <si>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</si>
  <si>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</si>
  <si>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</si>
  <si>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</si>
  <si>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</si>
  <si>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</si>
  <si>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</si>
  <si>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</si>
  <si>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</si>
  <si>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</si>
  <si>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</si>
  <si>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</si>
  <si>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</si>
  <si>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</si>
  <si>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</si>
  <si>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</si>
  <si>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</si>
  <si>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</si>
  <si>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</si>
  <si>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</si>
  <si>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</si>
  <si>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</si>
  <si>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</si>
  <si>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</si>
  <si>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</si>
  <si>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</si>
  <si>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</si>
  <si>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</si>
  <si>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</si>
  <si>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</si>
  <si>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</si>
  <si>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</si>
  <si>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</si>
  <si>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</si>
  <si>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</si>
  <si>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</si>
  <si>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</si>
  <si>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</si>
  <si>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</si>
  <si>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</si>
  <si>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</si>
  <si>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</si>
  <si>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</si>
  <si>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</si>
  <si>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</si>
  <si>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</si>
  <si>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</si>
  <si>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</si>
  <si>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</si>
  <si>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</si>
  <si>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</si>
  <si>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</si>
  <si>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</si>
  <si>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</si>
  <si>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</si>
  <si>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</si>
  <si>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</si>
  <si>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</si>
  <si>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</si>
  <si>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</si>
  <si>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</si>
  <si>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</si>
  <si>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</si>
  <si>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</si>
  <si>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</si>
  <si>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</si>
  <si>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</si>
  <si>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</si>
  <si>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</si>
  <si>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</si>
  <si>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</si>
  <si>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</si>
  <si>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</si>
  <si>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</si>
  <si>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</si>
  <si>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</si>
  <si>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</si>
  <si>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</si>
  <si>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</si>
  <si>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</si>
  <si>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</si>
  <si>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</si>
  <si>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</si>
  <si>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</si>
  <si>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</si>
  <si>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</si>
  <si>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</si>
  <si>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</si>
  <si>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</si>
  <si>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</si>
  <si>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</si>
  <si>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</si>
  <si>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</si>
  <si>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</si>
  <si>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</si>
  <si>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</si>
  <si>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</si>
  <si>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</si>
  <si>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</si>
  <si>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</si>
  <si>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</si>
  <si>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</si>
  <si>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</si>
  <si>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</si>
  <si>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</si>
  <si>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</si>
  <si>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</si>
  <si>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</si>
  <si>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</si>
  <si>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</si>
  <si>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</si>
  <si>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</si>
  <si>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</si>
  <si>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</si>
  <si>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</si>
  <si>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</si>
  <si>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</si>
  <si>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</si>
  <si>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</si>
  <si>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</si>
  <si>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</si>
  <si>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</si>
  <si>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</si>
  <si>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</si>
  <si>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</si>
  <si>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</si>
  <si>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</si>
  <si>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</si>
  <si>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</si>
  <si>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</si>
  <si>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</si>
  <si>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</si>
  <si>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</si>
  <si>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</si>
  <si>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</si>
  <si>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</si>
  <si>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</si>
  <si>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</si>
  <si>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</si>
  <si>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</si>
  <si>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</si>
  <si>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</si>
  <si>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</si>
  <si>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</si>
  <si>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</si>
  <si>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</si>
  <si>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</si>
  <si>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</si>
  <si>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</si>
  <si>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</si>
  <si>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</si>
  <si>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</si>
  <si>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</si>
  <si>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</si>
  <si>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</si>
  <si>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</si>
  <si>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</si>
  <si>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</si>
  <si>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</si>
  <si>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</si>
  <si>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</si>
  <si>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</si>
  <si>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</si>
  <si>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</si>
  <si>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</si>
  <si>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</si>
  <si>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</si>
  <si>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</si>
  <si>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</si>
  <si>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</si>
  <si>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</si>
  <si>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</si>
  <si>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</si>
  <si>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</si>
  <si>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</si>
  <si>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</si>
  <si>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</si>
  <si>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</si>
  <si>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</si>
  <si>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</si>
  <si>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</si>
  <si>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</si>
  <si>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</si>
  <si>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</si>
  <si>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</si>
  <si>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</si>
  <si>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</si>
  <si>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</si>
  <si>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</si>
  <si>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</si>
  <si>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</si>
  <si>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</si>
  <si>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</si>
  <si>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</si>
  <si>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</si>
  <si>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</si>
  <si>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</si>
  <si>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</si>
  <si>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</si>
  <si>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</si>
  <si>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</si>
  <si>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</si>
  <si>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</si>
  <si>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</si>
  <si>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</si>
  <si>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</si>
  <si>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</si>
  <si>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</si>
  <si>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</si>
  <si>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</si>
  <si>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</si>
  <si>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</si>
  <si>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</si>
  <si>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</si>
  <si>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</si>
  <si>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</si>
  <si>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</si>
  <si>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</si>
  <si>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</si>
  <si>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</si>
  <si>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</si>
  <si>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</si>
  <si>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</si>
  <si>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</si>
  <si>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</si>
  <si>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</si>
  <si>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</si>
  <si>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</si>
  <si>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</si>
  <si>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</si>
  <si>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</si>
  <si>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</si>
  <si>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</si>
  <si>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</si>
  <si>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</si>
  <si>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</si>
  <si>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</si>
  <si>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</si>
  <si>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</si>
  <si>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</si>
  <si>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</si>
  <si>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</si>
  <si>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</si>
  <si>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</si>
  <si>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</si>
  <si>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</si>
  <si>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</si>
  <si>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</si>
  <si>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</si>
  <si>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</si>
  <si>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</si>
  <si>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</si>
  <si>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</si>
  <si>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</si>
  <si>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</si>
  <si>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</si>
  <si>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</si>
  <si>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</si>
  <si>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</si>
  <si>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</si>
  <si>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</si>
  <si>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</si>
  <si>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</si>
  <si>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</si>
  <si>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</si>
  <si>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</si>
  <si>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</si>
  <si>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</si>
  <si>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</si>
  <si>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</si>
  <si>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</si>
  <si>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</si>
  <si>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</si>
  <si>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</si>
  <si>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</si>
  <si>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</si>
  <si>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</si>
  <si>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</si>
  <si>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</si>
  <si>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</si>
  <si>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</si>
  <si>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</si>
  <si>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</si>
  <si>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</si>
  <si>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</si>
  <si>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</si>
  <si>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</si>
  <si>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</si>
  <si>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</si>
  <si>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</si>
  <si>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</si>
  <si>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</si>
  <si>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</si>
  <si>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</si>
  <si>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</si>
  <si>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</si>
  <si>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</si>
  <si>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</si>
  <si>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</si>
  <si>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</si>
  <si>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</si>
  <si>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</si>
  <si>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</si>
  <si>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</si>
  <si>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</si>
  <si>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</si>
  <si>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</si>
  <si>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</si>
  <si>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</si>
  <si>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</si>
  <si>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</si>
  <si>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</si>
  <si>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</si>
  <si>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</si>
  <si>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</si>
  <si>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</si>
  <si>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</si>
  <si>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</si>
  <si>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</si>
  <si>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</si>
  <si>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</si>
  <si>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</si>
  <si>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</si>
  <si>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</si>
  <si>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</si>
  <si>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</si>
  <si>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</si>
  <si>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</si>
  <si>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</si>
  <si>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</si>
  <si>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</si>
  <si>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</si>
  <si>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</si>
  <si>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</si>
  <si>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</si>
  <si>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</si>
  <si>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</si>
  <si>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</si>
  <si>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</si>
  <si>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</si>
  <si>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</si>
  <si>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</si>
  <si>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</si>
  <si>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</si>
  <si>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</si>
  <si>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</si>
  <si>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</si>
  <si>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</si>
  <si>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</si>
  <si>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</si>
  <si>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</si>
  <si>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</si>
  <si>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</si>
  <si>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</si>
  <si>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</si>
  <si>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</si>
  <si>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</si>
  <si>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</si>
  <si>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</si>
  <si>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</si>
  <si>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</si>
  <si>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</si>
  <si>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</si>
  <si>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</si>
  <si>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</si>
  <si>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</si>
  <si>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</si>
  <si>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</si>
  <si>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</si>
  <si>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</si>
  <si>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</si>
  <si>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</si>
  <si>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</si>
  <si>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</si>
  <si>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</si>
  <si>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</si>
  <si>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</si>
  <si>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</si>
  <si>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</si>
  <si>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</si>
  <si>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</si>
  <si>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</si>
  <si>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</si>
  <si>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</si>
  <si>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</si>
  <si>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</si>
  <si>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</si>
  <si>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</si>
  <si>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</si>
  <si>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</si>
  <si>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</si>
  <si>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</si>
  <si>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</si>
  <si>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</si>
  <si>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</si>
  <si>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</si>
  <si>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</si>
  <si>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</si>
  <si>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</si>
  <si>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</si>
  <si>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</si>
  <si>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</si>
  <si>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</si>
  <si>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</si>
  <si>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</si>
  <si>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</si>
  <si>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</si>
  <si>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</si>
  <si>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</si>
  <si>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</si>
  <si>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</si>
  <si>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</si>
  <si>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</si>
  <si>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</si>
  <si>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</si>
  <si>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</si>
  <si>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</si>
  <si>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</si>
  <si>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</si>
  <si>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</si>
  <si>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</si>
  <si>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</si>
  <si>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</si>
  <si>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</si>
  <si>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</si>
  <si>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</si>
  <si>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</si>
  <si>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</si>
  <si>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</si>
  <si>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</si>
  <si>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</si>
  <si>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</si>
  <si>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</si>
  <si>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</si>
  <si>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</si>
  <si>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</si>
  <si>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</si>
  <si>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</si>
  <si>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</si>
  <si>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</si>
  <si>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</si>
  <si>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</si>
  <si>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</si>
  <si>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</si>
  <si>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</si>
  <si>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</si>
  <si>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</si>
  <si>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</si>
  <si>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</si>
  <si>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</si>
  <si>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</si>
  <si>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</si>
  <si>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</si>
  <si>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</si>
  <si>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</si>
  <si>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</si>
  <si>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</si>
  <si>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</si>
  <si>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</si>
  <si>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</si>
  <si>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</si>
  <si>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</si>
  <si>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</si>
  <si>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</si>
  <si>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</si>
  <si>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</si>
  <si>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</si>
  <si>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</si>
  <si>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</si>
  <si>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</si>
  <si>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</si>
  <si>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</si>
  <si>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</si>
  <si>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</si>
  <si>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</si>
  <si>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</si>
  <si>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</si>
  <si>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</si>
  <si>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</si>
  <si>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</si>
  <si>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</si>
  <si>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</si>
  <si>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</si>
  <si>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</si>
  <si>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</si>
  <si>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</si>
  <si>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</si>
  <si>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</si>
  <si>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</si>
  <si>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</si>
  <si>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</si>
  <si>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</si>
  <si>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</si>
  <si>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</si>
  <si>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</si>
  <si>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</si>
  <si>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</si>
  <si>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</si>
  <si>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</si>
  <si>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</si>
  <si>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</si>
  <si>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</si>
  <si>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</si>
  <si>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</si>
  <si>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</si>
  <si>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</si>
  <si>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</si>
  <si>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</si>
  <si>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</si>
  <si>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</si>
  <si>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</si>
  <si>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</si>
  <si>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</si>
  <si>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</si>
  <si>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</si>
  <si>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</si>
  <si>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</si>
  <si>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</si>
  <si>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</si>
  <si>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</si>
  <si>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</si>
  <si>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</si>
  <si>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</si>
  <si>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</si>
  <si>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</si>
  <si>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</si>
  <si>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</si>
  <si>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</si>
  <si>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</si>
  <si>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</si>
  <si>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</si>
  <si>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</si>
  <si>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</si>
  <si>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</si>
  <si>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</si>
  <si>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</si>
  <si>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</si>
  <si>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</si>
  <si>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</si>
  <si>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</si>
  <si>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</si>
  <si>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</si>
  <si>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</si>
  <si>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</si>
  <si>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</si>
  <si>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</si>
  <si>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</si>
  <si>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</si>
  <si>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</si>
  <si>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</si>
  <si>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</si>
  <si>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</si>
  <si>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</si>
  <si>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</si>
  <si>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</si>
  <si>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</si>
  <si>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</si>
  <si>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</si>
  <si>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</si>
  <si>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</si>
  <si>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</si>
  <si>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</si>
  <si>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</si>
  <si>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</si>
  <si>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</si>
  <si>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</si>
  <si>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</si>
  <si>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</si>
  <si>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</si>
  <si>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</si>
  <si>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</si>
  <si>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</si>
  <si>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</si>
  <si>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</si>
  <si>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</si>
  <si>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</si>
  <si>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</si>
  <si>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</si>
  <si>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</si>
  <si>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</si>
  <si>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</si>
  <si>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</si>
  <si>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</si>
  <si>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</si>
  <si>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</si>
  <si>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</si>
  <si>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</si>
  <si>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</si>
  <si>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</si>
  <si>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</si>
  <si>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</si>
  <si>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</si>
  <si>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</si>
  <si>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</si>
  <si>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</si>
  <si>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</si>
  <si>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</si>
  <si>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</si>
  <si>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</si>
  <si>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</si>
  <si>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</si>
  <si>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</si>
  <si>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</si>
  <si>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</si>
  <si>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</si>
  <si>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</si>
  <si>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</si>
  <si>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</si>
  <si>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</si>
  <si>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</si>
  <si>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</si>
  <si>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</si>
  <si>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</si>
  <si>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</si>
  <si>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</si>
  <si>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</si>
  <si>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</si>
  <si>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</si>
  <si>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</si>
  <si>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</si>
  <si>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</si>
  <si>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</si>
  <si>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</si>
  <si>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</si>
  <si>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</si>
  <si>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</si>
  <si>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</si>
  <si>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</si>
  <si>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</si>
  <si>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</si>
  <si>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</si>
  <si>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</si>
  <si>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</si>
  <si>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</si>
  <si>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</si>
  <si>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</si>
  <si>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</si>
  <si>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</si>
  <si>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</si>
  <si>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</si>
  <si>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</si>
  <si>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</si>
  <si>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</si>
  <si>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</si>
  <si>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</si>
  <si>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</si>
  <si>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</si>
  <si>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</si>
  <si>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</si>
  <si>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</si>
  <si>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</si>
  <si>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</si>
  <si>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</si>
  <si>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</si>
  <si>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</si>
  <si>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</si>
  <si>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</si>
  <si>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</si>
  <si>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</si>
  <si>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</si>
  <si>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</si>
  <si>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</si>
  <si>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</si>
  <si>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</si>
  <si>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</si>
  <si>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</si>
  <si>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</si>
  <si>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</si>
  <si>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</si>
  <si>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</si>
  <si>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</si>
  <si>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</si>
  <si>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</si>
  <si>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</si>
  <si>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</si>
  <si>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</si>
  <si>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</si>
  <si>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</si>
  <si>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</si>
  <si>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</si>
  <si>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</si>
  <si>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</si>
  <si>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</si>
  <si>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</si>
  <si>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</si>
  <si>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</si>
  <si>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</si>
  <si>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</si>
  <si>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</si>
  <si>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</si>
  <si>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</si>
  <si>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</si>
  <si>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</si>
  <si>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</si>
  <si>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</si>
  <si>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</si>
  <si>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</si>
  <si>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</si>
  <si>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</si>
  <si>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</si>
  <si>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</si>
  <si>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</si>
  <si>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</si>
  <si>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</si>
  <si>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</si>
  <si>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</si>
  <si>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</si>
  <si>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</si>
  <si>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</si>
  <si>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</si>
  <si>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</si>
  <si>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</si>
  <si>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</si>
  <si>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</si>
  <si>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</si>
  <si>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</si>
  <si>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</si>
  <si>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</si>
  <si>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</si>
  <si>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</si>
  <si>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</si>
  <si>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</si>
  <si>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</si>
  <si>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</si>
  <si>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</si>
  <si>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</si>
  <si>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</si>
  <si>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</si>
  <si>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</si>
  <si>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</si>
  <si>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</si>
  <si>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</si>
  <si>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</si>
  <si>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</si>
  <si>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</si>
  <si>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</si>
  <si>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</si>
  <si>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</si>
  <si>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</si>
  <si>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</si>
  <si>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</si>
  <si>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</si>
  <si>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</si>
  <si>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</si>
  <si>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</si>
  <si>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</si>
  <si>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</si>
  <si>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</si>
  <si>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</si>
  <si>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</si>
  <si>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</si>
  <si>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</si>
  <si>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</si>
  <si>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</si>
  <si>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</si>
  <si>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</si>
  <si>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</si>
  <si>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</si>
  <si>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</si>
  <si>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</si>
  <si>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</si>
  <si>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</si>
  <si>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</si>
  <si>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</si>
  <si>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</si>
  <si>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</si>
  <si>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</si>
  <si>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</si>
  <si>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</si>
  <si>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</si>
  <si>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</si>
  <si>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</si>
  <si>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</si>
  <si>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</si>
  <si>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</si>
  <si>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</si>
  <si>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</si>
  <si>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</si>
  <si>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</si>
  <si>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</si>
  <si>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</si>
  <si>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</si>
  <si>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</si>
  <si>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</si>
  <si>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</si>
  <si>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</si>
  <si>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</si>
  <si>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</si>
  <si>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</si>
  <si>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</si>
  <si>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</si>
  <si>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</si>
  <si>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</si>
  <si>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</si>
  <si>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</si>
  <si>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</si>
  <si>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</si>
  <si>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</si>
  <si>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</si>
  <si>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</si>
  <si>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</si>
  <si>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</si>
  <si>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</si>
  <si>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</si>
  <si>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</si>
  <si>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</si>
  <si>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</si>
  <si>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</si>
  <si>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</si>
  <si>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</si>
  <si>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</si>
  <si>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</si>
  <si>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</si>
  <si>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</si>
  <si>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</si>
  <si>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</si>
  <si>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</si>
  <si>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</si>
  <si>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</si>
  <si>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</si>
  <si>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</si>
  <si>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</si>
  <si>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</si>
  <si>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</si>
  <si>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</si>
  <si>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</si>
  <si>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</si>
  <si>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</si>
  <si>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</si>
  <si>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</si>
  <si>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</si>
  <si>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</si>
  <si>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</si>
  <si>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</si>
  <si>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</si>
  <si>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</si>
  <si>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</si>
  <si>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</si>
  <si>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</si>
  <si>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</si>
  <si>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</si>
  <si>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</si>
  <si>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</si>
  <si>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</si>
  <si>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</si>
  <si>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</si>
  <si>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</si>
  <si>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</si>
  <si>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</si>
  <si>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</si>
  <si>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</si>
  <si>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</si>
  <si>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</si>
  <si>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</si>
  <si>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</si>
  <si>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</si>
  <si>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</si>
  <si>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</si>
  <si>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</si>
  <si>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</si>
  <si>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</si>
  <si>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</si>
  <si>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</si>
  <si>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</si>
  <si>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</si>
  <si>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</si>
  <si>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</si>
  <si>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</si>
  <si>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</si>
  <si>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</si>
  <si>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</si>
  <si>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</si>
  <si>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</si>
  <si>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</si>
  <si>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</si>
  <si>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</si>
  <si>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</si>
  <si>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</si>
  <si>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</si>
  <si>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</si>
  <si>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</si>
  <si>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</si>
  <si>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</si>
  <si>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</si>
  <si>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</si>
  <si>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</si>
  <si>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</si>
  <si>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</si>
  <si>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</si>
  <si>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</si>
  <si>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</si>
  <si>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</si>
  <si>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</si>
  <si>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</si>
  <si>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</si>
  <si>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</si>
  <si>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</si>
  <si>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</si>
  <si>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</si>
  <si>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</si>
  <si>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</si>
  <si>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</si>
  <si>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</si>
  <si>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</si>
  <si>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</si>
  <si>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</si>
  <si>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</si>
  <si>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</si>
  <si>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</si>
  <si>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</si>
  <si>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</si>
  <si>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</si>
  <si>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</si>
  <si>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</si>
  <si>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</si>
  <si>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</si>
  <si>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</si>
  <si>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</si>
  <si>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</si>
  <si>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</si>
  <si>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</si>
  <si>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</si>
  <si>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</si>
  <si>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</si>
  <si>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</si>
  <si>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</si>
  <si>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</si>
  <si>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</si>
  <si>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</si>
  <si>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</si>
  <si>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</si>
  <si>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</si>
  <si>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</si>
  <si>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</si>
  <si>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</si>
  <si>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</si>
  <si>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</si>
  <si>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</si>
  <si>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</si>
  <si>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</si>
  <si>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</si>
  <si>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</si>
  <si>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</si>
  <si>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</si>
  <si>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</si>
  <si>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</si>
  <si>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</si>
  <si>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</si>
  <si>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</si>
  <si>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</si>
  <si>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</si>
  <si>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</si>
  <si>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</si>
  <si>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</si>
  <si>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</si>
  <si>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</si>
  <si>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</si>
  <si>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</si>
  <si>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</si>
  <si>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</si>
  <si>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</si>
  <si>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</si>
  <si>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</si>
  <si>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</si>
  <si>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</si>
  <si>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</si>
  <si>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</si>
  <si>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</si>
  <si>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</si>
  <si>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</si>
  <si>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</si>
  <si>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</si>
  <si>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</si>
  <si>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</si>
  <si>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</si>
  <si>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</si>
  <si>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</si>
  <si>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</si>
  <si>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</si>
  <si>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</si>
  <si>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</si>
  <si>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</si>
  <si>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</si>
  <si>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</si>
  <si>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</si>
  <si>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</si>
  <si>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</si>
  <si>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</si>
  <si>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</si>
  <si>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</si>
  <si>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</si>
  <si>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</si>
  <si>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</si>
  <si>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</si>
  <si>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</si>
  <si>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</si>
  <si>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</si>
  <si>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</si>
  <si>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</si>
  <si>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</si>
  <si>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</si>
  <si>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</si>
  <si>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</si>
  <si>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</si>
  <si>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</si>
  <si>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</si>
  <si>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</si>
  <si>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</si>
  <si>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</si>
  <si>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</si>
  <si>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</si>
  <si>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</si>
  <si>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</si>
  <si>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</si>
  <si>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</si>
  <si>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</si>
  <si>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</si>
  <si>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</si>
  <si>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</si>
  <si>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</si>
  <si>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</si>
  <si>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</si>
  <si>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</si>
  <si>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</si>
  <si>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</si>
  <si>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</si>
  <si>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</si>
  <si>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</si>
  <si>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</si>
  <si>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</si>
  <si>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</si>
  <si>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</si>
  <si>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</si>
  <si>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</si>
  <si>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</si>
  <si>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</si>
  <si>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</si>
  <si>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</si>
  <si>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</si>
  <si>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</si>
  <si>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</si>
  <si>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</si>
  <si>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</si>
  <si>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</si>
  <si>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</si>
  <si>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</si>
  <si>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</si>
  <si>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</si>
  <si>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</si>
  <si>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</si>
  <si>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</si>
  <si>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</si>
  <si>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</si>
  <si>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</si>
  <si>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</si>
  <si>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</si>
  <si>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</si>
  <si>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</si>
  <si>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</si>
  <si>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</si>
  <si>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</si>
  <si>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</si>
  <si>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</si>
  <si>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</si>
  <si>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</si>
  <si>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</si>
  <si>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</si>
  <si>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</si>
  <si>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</si>
  <si>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</si>
  <si>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</si>
  <si>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</si>
  <si>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</si>
  <si>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</si>
  <si>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</si>
  <si>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</si>
  <si>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</si>
  <si>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</si>
  <si>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</si>
  <si>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</si>
  <si>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</si>
  <si>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</si>
  <si>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</si>
  <si>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</si>
  <si>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</si>
  <si>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</si>
  <si>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</si>
  <si>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</si>
  <si>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</si>
  <si>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</si>
  <si>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</si>
  <si>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</si>
  <si>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</si>
  <si>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</si>
  <si>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</si>
  <si>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</si>
  <si>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</si>
  <si>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</si>
  <si>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</si>
  <si>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</si>
  <si>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</si>
  <si>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</si>
  <si>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</si>
  <si>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</si>
  <si>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</si>
  <si>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</si>
  <si>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</si>
  <si>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</si>
  <si>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</si>
  <si>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</si>
  <si>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</si>
  <si>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</si>
  <si>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</si>
  <si>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</si>
  <si>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</si>
  <si>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</si>
  <si>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</si>
  <si>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</si>
  <si>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</si>
  <si>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</si>
  <si>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</si>
  <si>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</si>
  <si>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</si>
  <si>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</si>
  <si>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</si>
  <si>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</si>
  <si>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</si>
  <si>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</si>
  <si>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</si>
  <si>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</si>
  <si>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</si>
  <si>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</si>
  <si>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</si>
  <si>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</si>
  <si>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</si>
  <si>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</si>
  <si>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</si>
  <si>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</si>
  <si>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</si>
  <si>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</si>
  <si>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</si>
  <si>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</si>
  <si>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</si>
  <si>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</si>
  <si>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</si>
  <si>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</si>
  <si>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</si>
  <si>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</si>
  <si>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</si>
  <si>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</si>
  <si>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</si>
  <si>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</si>
  <si>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</si>
  <si>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</si>
  <si>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</si>
  <si>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</si>
  <si>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</si>
  <si>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</si>
  <si>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</si>
  <si>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</si>
  <si>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</si>
  <si>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</si>
  <si>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</si>
  <si>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</si>
  <si>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</si>
  <si>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</si>
  <si>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</si>
  <si>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</si>
  <si>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</si>
  <si>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</si>
  <si>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</si>
  <si>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</si>
  <si>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</si>
  <si>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</si>
  <si>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</si>
  <si>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</si>
  <si>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</si>
  <si>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</si>
  <si>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</si>
  <si>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</si>
  <si>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</si>
  <si>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</si>
  <si>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</si>
  <si>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</si>
  <si>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</si>
  <si>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</si>
  <si>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</si>
  <si>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</si>
  <si>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</si>
  <si>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</si>
  <si>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</si>
  <si>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</si>
  <si>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</si>
  <si>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</si>
  <si>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</si>
  <si>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</si>
  <si>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</si>
  <si>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</si>
  <si>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</si>
  <si>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</si>
  <si>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</si>
  <si>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</si>
  <si>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</si>
  <si>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</si>
  <si>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</si>
  <si>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</si>
  <si>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</si>
  <si>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</si>
  <si>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</si>
  <si>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</si>
  <si>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</si>
  <si>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</si>
  <si>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</si>
  <si>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</si>
  <si>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</si>
  <si>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</si>
  <si>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</si>
  <si>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</si>
  <si>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</si>
  <si>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</si>
  <si>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</si>
  <si>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</si>
  <si>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</si>
  <si>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</si>
  <si>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</si>
  <si>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</si>
  <si>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</si>
  <si>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</si>
  <si>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</si>
  <si>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</si>
  <si>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</si>
  <si>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</si>
  <si>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</si>
  <si>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</si>
  <si>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</si>
  <si>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</si>
  <si>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</si>
  <si>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</si>
  <si>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</si>
  <si>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</si>
  <si>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</si>
  <si>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</si>
  <si>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</si>
  <si>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</si>
  <si>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</si>
  <si>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</si>
  <si>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</si>
  <si>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</si>
  <si>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</si>
  <si>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</si>
  <si>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</si>
  <si>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</si>
  <si>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</si>
  <si>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</si>
  <si>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</si>
  <si>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</si>
  <si>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</si>
  <si>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</si>
  <si>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</si>
  <si>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</si>
  <si>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</si>
  <si>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</si>
  <si>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</si>
  <si>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</si>
  <si>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</si>
  <si>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</si>
  <si>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</si>
  <si>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</si>
  <si>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</si>
  <si>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</si>
  <si>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</si>
  <si>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</si>
  <si>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</si>
  <si>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</si>
  <si>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</si>
  <si>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</si>
  <si>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</si>
  <si>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</si>
  <si>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</si>
  <si>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</si>
  <si>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</si>
  <si>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</si>
  <si>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</si>
  <si>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</si>
  <si>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</si>
  <si>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</si>
  <si>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</si>
  <si>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</si>
  <si>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</si>
  <si>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</si>
  <si>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</si>
  <si>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</si>
  <si>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</si>
  <si>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</si>
  <si>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</si>
  <si>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</si>
  <si>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</si>
  <si>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</si>
  <si>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</si>
  <si>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</si>
  <si>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</si>
  <si>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</si>
  <si>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</si>
  <si>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</si>
  <si>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</si>
  <si>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</si>
  <si>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</si>
  <si>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</si>
  <si>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</si>
  <si>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</si>
  <si>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</si>
  <si>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</si>
  <si>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</si>
  <si>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</si>
  <si>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</si>
  <si>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</si>
  <si>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</si>
  <si>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</si>
  <si>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</si>
  <si>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</si>
  <si>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</si>
  <si>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</si>
  <si>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</si>
  <si>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</si>
  <si>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</si>
  <si>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</si>
  <si>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</si>
  <si>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</si>
  <si>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</si>
  <si>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</si>
  <si>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</si>
  <si>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</si>
  <si>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</si>
  <si>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</si>
  <si>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</si>
  <si>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</si>
  <si>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</si>
  <si>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</si>
  <si>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</si>
  <si>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</si>
  <si>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</si>
  <si>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</si>
  <si>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</si>
  <si>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</si>
  <si>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</si>
  <si>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</si>
  <si>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</si>
  <si>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</si>
  <si>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</si>
  <si>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</si>
  <si>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</si>
  <si>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</si>
  <si>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</si>
  <si>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</si>
  <si>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</si>
  <si>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</si>
  <si>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</si>
  <si>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</si>
  <si>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</si>
  <si>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</si>
  <si>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</si>
  <si>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</si>
  <si>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</si>
  <si>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</si>
  <si>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</si>
  <si>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</si>
  <si>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</si>
  <si>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</si>
  <si>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</si>
  <si>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</si>
  <si>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</si>
  <si>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</si>
  <si>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</si>
  <si>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</si>
  <si>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</si>
  <si>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</si>
  <si>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</si>
  <si>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</si>
  <si>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</si>
  <si>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</si>
  <si>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</si>
  <si>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</si>
  <si>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</si>
  <si>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</si>
  <si>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</si>
  <si>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</si>
  <si>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</si>
  <si>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</si>
  <si>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</si>
  <si>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</si>
  <si>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</si>
  <si>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</si>
  <si>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</si>
  <si>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</si>
  <si>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</si>
  <si>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</si>
  <si>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</si>
  <si>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</si>
  <si>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</si>
  <si>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</si>
  <si>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</si>
  <si>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</si>
  <si>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</si>
  <si>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</si>
  <si>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</si>
  <si>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</si>
  <si>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</si>
  <si>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</si>
  <si>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</si>
  <si>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</si>
  <si>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</si>
  <si>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</si>
  <si>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</si>
  <si>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</si>
  <si>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</si>
  <si>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</si>
  <si>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</si>
  <si>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</si>
  <si>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</si>
  <si>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</si>
  <si>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</si>
  <si>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</si>
  <si>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</si>
  <si>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</si>
  <si>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</si>
  <si>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</si>
  <si>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</si>
  <si>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</si>
  <si>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</si>
  <si>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</si>
  <si>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</si>
  <si>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</si>
  <si>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</si>
  <si>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</si>
  <si>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</si>
  <si>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</si>
  <si>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</si>
  <si>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</si>
  <si>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</si>
  <si>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</si>
  <si>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</si>
  <si>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</si>
  <si>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</si>
  <si>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</si>
  <si>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</si>
  <si>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</si>
  <si>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</si>
  <si>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</si>
  <si>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</si>
  <si>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</si>
  <si>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</si>
  <si>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</si>
  <si>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</si>
  <si>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</si>
  <si>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</si>
  <si>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</si>
  <si>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</si>
  <si>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</si>
  <si>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</si>
  <si>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</si>
  <si>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</si>
  <si>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</si>
  <si>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</si>
  <si>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</si>
  <si>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</si>
  <si>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</si>
  <si>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</si>
  <si>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</si>
  <si>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</si>
  <si>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</si>
  <si>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</si>
  <si>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</si>
  <si>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</si>
  <si>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</si>
  <si>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</si>
  <si>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</si>
  <si>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</si>
  <si>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</si>
  <si>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</si>
  <si>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</si>
  <si>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</si>
  <si>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</si>
  <si>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</si>
  <si>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</si>
  <si>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</si>
  <si>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</si>
  <si>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</si>
  <si>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</si>
  <si>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</si>
  <si>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</si>
  <si>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</si>
  <si>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</si>
  <si>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</si>
  <si>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</si>
  <si>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</si>
  <si>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</si>
  <si>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</si>
  <si>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</si>
  <si>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</si>
  <si>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</si>
  <si>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</si>
  <si>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</si>
  <si>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</si>
  <si>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</si>
  <si>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</si>
  <si>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</si>
  <si>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</si>
  <si>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</si>
  <si>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</si>
  <si>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</si>
  <si>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</si>
  <si>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</si>
  <si>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</si>
  <si>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</si>
  <si>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</si>
  <si>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</si>
  <si>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</si>
  <si>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</si>
  <si>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</si>
  <si>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</si>
  <si>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</si>
  <si>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</si>
  <si>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</si>
  <si>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</si>
  <si>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</si>
  <si>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</si>
  <si>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</si>
  <si>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</si>
  <si>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</si>
  <si>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</si>
  <si>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</si>
  <si>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</si>
  <si>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</si>
  <si>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</si>
  <si>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</si>
  <si>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</si>
  <si>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</si>
  <si>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</si>
  <si>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</si>
  <si>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</si>
  <si>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</si>
  <si>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</si>
  <si>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</si>
  <si>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</si>
  <si>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</si>
  <si>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</si>
  <si>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</si>
  <si>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</si>
  <si>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</si>
  <si>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</si>
  <si>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</si>
  <si>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</si>
  <si>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</si>
  <si>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</si>
  <si>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</si>
  <si>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</si>
  <si>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</si>
  <si>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</si>
  <si>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</si>
  <si>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</si>
  <si>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</si>
  <si>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</si>
  <si>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</si>
  <si>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</si>
  <si>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</si>
  <si>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</si>
  <si>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</si>
  <si>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</si>
  <si>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</si>
  <si>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</si>
  <si>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</si>
  <si>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</si>
  <si>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</si>
  <si>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</si>
  <si>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</si>
  <si>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</si>
  <si>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</si>
  <si>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</si>
  <si>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</si>
  <si>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</si>
  <si>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</si>
  <si>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</si>
  <si>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</si>
  <si>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</si>
  <si>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</si>
  <si>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</si>
  <si>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</si>
  <si>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</si>
  <si>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</si>
  <si>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</si>
  <si>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</si>
  <si>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</si>
  <si>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</si>
  <si>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</si>
  <si>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</si>
  <si>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</si>
  <si>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</si>
  <si>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</si>
  <si>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</si>
  <si>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</si>
  <si>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</si>
  <si>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</si>
  <si>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</si>
  <si>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</si>
  <si>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</si>
  <si>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</si>
  <si>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</si>
  <si>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</si>
  <si>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</si>
  <si>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</si>
  <si>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</si>
  <si>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</si>
  <si>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</si>
  <si>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</si>
  <si>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</si>
  <si>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</si>
  <si>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</si>
  <si>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</si>
  <si>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</si>
  <si>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</si>
  <si>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</si>
  <si>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</si>
  <si>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</si>
  <si>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</si>
  <si>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</si>
  <si>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</si>
  <si>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</si>
  <si>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</si>
  <si>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</si>
  <si>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</si>
  <si>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</si>
  <si>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</si>
  <si>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</si>
  <si>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</si>
  <si>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</si>
  <si>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</si>
  <si>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</si>
  <si>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</si>
  <si>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</si>
  <si>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</si>
  <si>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</si>
  <si>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</si>
  <si>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</si>
  <si>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</si>
  <si>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</si>
  <si>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</si>
  <si>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</si>
  <si>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</si>
  <si>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</si>
  <si>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</si>
  <si>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</si>
  <si>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</si>
  <si>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</si>
  <si>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</si>
  <si>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</si>
  <si>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</si>
  <si>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</si>
  <si>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</si>
  <si>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</si>
  <si>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</si>
  <si>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</si>
  <si>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</si>
  <si>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</si>
  <si>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</si>
  <si>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</si>
  <si>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</si>
  <si>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</si>
  <si>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</si>
  <si>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</si>
  <si>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</si>
  <si>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</si>
  <si>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</si>
  <si>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</si>
  <si>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</si>
  <si>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</si>
  <si>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</si>
  <si>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</si>
  <si>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</si>
  <si>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</si>
  <si>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</si>
  <si>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</si>
  <si>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</si>
  <si>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</si>
  <si>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</si>
  <si>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</si>
  <si>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</si>
  <si>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</si>
  <si>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</si>
  <si>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</si>
  <si>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</si>
  <si>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</si>
  <si>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</si>
  <si>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</si>
  <si>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</si>
  <si>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</si>
  <si>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</si>
  <si>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</si>
  <si>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</si>
  <si>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</si>
  <si>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</si>
  <si>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</si>
  <si>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</si>
  <si>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</si>
  <si>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</si>
  <si>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</si>
  <si>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</si>
  <si>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</si>
  <si>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</si>
  <si>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</si>
  <si>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</si>
  <si>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</si>
  <si>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</si>
  <si>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</si>
  <si>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</si>
  <si>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</si>
  <si>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</si>
  <si>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</si>
  <si>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</si>
  <si>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</si>
  <si>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</si>
  <si>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</si>
  <si>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</si>
  <si>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</si>
  <si>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</si>
  <si>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</si>
  <si>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</si>
  <si>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</si>
  <si>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</si>
  <si>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</si>
  <si>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</si>
  <si>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</si>
  <si>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</si>
  <si>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</si>
  <si>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</si>
  <si>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</si>
  <si>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</si>
  <si>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</si>
  <si>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</si>
  <si>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</si>
  <si>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</si>
  <si>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</si>
  <si>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</si>
  <si>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</si>
  <si>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</si>
  <si>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</si>
  <si>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</si>
  <si>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</si>
  <si>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</si>
  <si>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</si>
  <si>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</si>
  <si>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</si>
  <si>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</si>
  <si>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</si>
  <si>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</si>
  <si>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</si>
  <si>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</si>
  <si>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</si>
  <si>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</si>
  <si>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</si>
  <si>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</si>
  <si>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</si>
  <si>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</si>
  <si>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</si>
  <si>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</si>
  <si>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</si>
  <si>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</si>
  <si>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</si>
  <si>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</si>
  <si>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</si>
  <si>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</si>
  <si>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</si>
  <si>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</si>
  <si>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</si>
  <si>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</si>
  <si>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</si>
  <si>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</si>
  <si>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</si>
  <si>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</si>
  <si>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</si>
  <si>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</si>
  <si>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</si>
  <si>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</si>
  <si>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</si>
  <si>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</si>
  <si>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</si>
  <si>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</si>
  <si>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</si>
  <si>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</si>
  <si>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</si>
  <si>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</si>
  <si>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</si>
  <si>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</si>
  <si>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</si>
  <si>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</si>
  <si>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</si>
  <si>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</si>
  <si>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</si>
  <si>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</si>
  <si>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</si>
  <si>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</si>
  <si>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</si>
  <si>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</si>
  <si>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</si>
  <si>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</si>
  <si>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</si>
  <si>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</si>
  <si>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</si>
  <si>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</si>
  <si>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</si>
  <si>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</si>
  <si>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</si>
  <si>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</si>
  <si>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</si>
  <si>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</si>
  <si>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</si>
  <si>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</si>
  <si>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</si>
  <si>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</si>
  <si>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</si>
  <si>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</si>
  <si>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</si>
  <si>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</si>
  <si>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</si>
  <si>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</si>
  <si>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</si>
  <si>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</si>
  <si>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</si>
  <si>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</si>
  <si>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</si>
  <si>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</si>
  <si>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</si>
  <si>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</si>
  <si>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</si>
  <si>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</si>
  <si>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</si>
  <si>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</si>
  <si>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</si>
  <si>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</si>
  <si>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</si>
  <si>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</si>
  <si>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</si>
  <si>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</si>
  <si>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</si>
  <si>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</si>
  <si>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</si>
  <si>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</si>
  <si>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</si>
  <si>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</si>
  <si>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</si>
  <si>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</si>
  <si>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</si>
  <si>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</si>
  <si>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</si>
  <si>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</si>
  <si>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</si>
  <si>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</si>
  <si>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</si>
  <si>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</si>
  <si>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</si>
  <si>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</si>
  <si>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</si>
  <si>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</si>
  <si>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</si>
  <si>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</si>
  <si>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</si>
  <si>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</si>
  <si>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</si>
  <si>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</si>
  <si>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</si>
  <si>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</si>
  <si>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</si>
  <si>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</si>
  <si>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</si>
  <si>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</si>
  <si>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</si>
  <si>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</si>
  <si>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</si>
  <si>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</si>
  <si>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</si>
  <si>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</si>
  <si>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</si>
  <si>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</si>
  <si>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</si>
  <si>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</si>
  <si>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</si>
  <si>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</si>
  <si>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</si>
  <si>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</si>
  <si>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</si>
  <si>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</si>
  <si>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</si>
  <si>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</si>
  <si>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</si>
  <si>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</si>
  <si>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</si>
  <si>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</si>
  <si>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</si>
  <si>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</si>
  <si>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</si>
  <si>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</si>
  <si>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</si>
  <si>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</si>
  <si>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</si>
  <si>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</si>
  <si>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</si>
  <si>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</si>
  <si>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</si>
  <si>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</si>
  <si>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</si>
  <si>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</si>
  <si>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</si>
  <si>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</si>
  <si>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</si>
  <si>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</si>
  <si>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</si>
  <si>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</si>
  <si>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</si>
  <si>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</si>
  <si>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</si>
  <si>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</si>
  <si>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</si>
  <si>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</si>
  <si>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</si>
  <si>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</si>
  <si>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</si>
  <si>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</si>
  <si>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</si>
  <si>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</si>
  <si>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</si>
  <si>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</si>
  <si>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</si>
  <si>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</si>
  <si>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</si>
  <si>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</si>
  <si>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</si>
  <si>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</si>
  <si>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</si>
  <si>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</si>
  <si>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</si>
  <si>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</si>
  <si>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</si>
  <si>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</si>
  <si>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</si>
  <si>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</si>
  <si>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</si>
  <si>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</si>
  <si>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</si>
  <si>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</si>
  <si>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</si>
  <si>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</si>
  <si>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</si>
  <si>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</si>
  <si>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</si>
  <si>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</si>
  <si>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</si>
  <si>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</si>
  <si>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</si>
  <si>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</si>
  <si>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</si>
  <si>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</si>
  <si>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</si>
  <si>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</si>
  <si>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</si>
  <si>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</si>
  <si>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</si>
  <si>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</si>
  <si>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</si>
  <si>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</si>
  <si>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</si>
  <si>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</si>
  <si>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</si>
  <si>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</si>
  <si>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</si>
  <si>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</si>
  <si>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</si>
  <si>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</si>
  <si>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</si>
  <si>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</si>
  <si>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</si>
  <si>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</si>
  <si>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</si>
  <si>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</si>
  <si>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</si>
  <si>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</si>
  <si>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</si>
  <si>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</si>
  <si>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</si>
  <si>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</si>
  <si>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</si>
  <si>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</si>
  <si>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</si>
  <si>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</si>
  <si>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</si>
  <si>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</si>
  <si>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</si>
  <si>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</si>
  <si>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</si>
  <si>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</si>
  <si>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</si>
  <si>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</si>
  <si>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</si>
  <si>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</si>
  <si>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</si>
  <si>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</si>
  <si>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</si>
  <si>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</si>
  <si>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</si>
  <si>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</si>
  <si>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</si>
  <si>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</si>
  <si>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</si>
  <si>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</si>
  <si>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</si>
  <si>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</si>
  <si>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</si>
  <si>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</si>
  <si>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</si>
  <si>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</si>
  <si>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</si>
  <si>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</si>
  <si>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</si>
  <si>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</si>
  <si>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</si>
  <si>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</si>
  <si>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</si>
  <si>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</si>
  <si>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</si>
  <si>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</si>
  <si>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</si>
  <si>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</si>
  <si>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</si>
  <si>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</si>
  <si>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</si>
  <si>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</si>
  <si>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</si>
  <si>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</si>
  <si>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</si>
  <si>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</si>
  <si>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</si>
  <si>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</si>
  <si>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</si>
  <si>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</si>
  <si>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</si>
  <si>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</si>
  <si>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</si>
  <si>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</si>
  <si>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</si>
  <si>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</si>
  <si>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</si>
  <si>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</si>
  <si>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</si>
  <si>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</si>
  <si>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</si>
  <si>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</si>
  <si>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</si>
  <si>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</si>
  <si>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</si>
  <si>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</si>
  <si>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</si>
  <si>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</si>
  <si>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</si>
  <si>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</si>
  <si>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</si>
  <si>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</si>
  <si>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</si>
  <si>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</si>
  <si>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</si>
  <si>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</si>
  <si>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</si>
  <si>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</si>
  <si>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</si>
  <si>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</si>
  <si>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</si>
  <si>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</si>
  <si>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</si>
  <si>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</si>
  <si>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</si>
  <si>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</si>
  <si>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</si>
  <si>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</si>
  <si>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</si>
  <si>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</si>
  <si>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</si>
  <si>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</si>
  <si>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</si>
  <si>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</si>
  <si>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</si>
  <si>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</si>
  <si>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</si>
  <si>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</si>
  <si>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</si>
  <si>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</si>
  <si>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</si>
  <si>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</si>
  <si>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</si>
  <si>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</si>
  <si>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</si>
  <si>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</si>
  <si>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</si>
  <si>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</si>
  <si>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</si>
  <si>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</si>
  <si>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</si>
  <si>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</si>
  <si>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</si>
  <si>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</si>
  <si>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</si>
  <si>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</si>
  <si>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</si>
  <si>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</si>
  <si>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</si>
  <si>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</si>
  <si>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</si>
  <si>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</si>
  <si>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</si>
  <si>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</si>
  <si>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</si>
  <si>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</si>
  <si>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</si>
  <si>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</si>
  <si>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</si>
  <si>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</si>
  <si>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</si>
  <si>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</si>
  <si>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</si>
  <si>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</si>
  <si>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</si>
  <si>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</si>
  <si>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</si>
  <si>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</si>
  <si>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</si>
  <si>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</si>
  <si>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</si>
  <si>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</si>
  <si>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</si>
  <si>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</si>
  <si>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</si>
  <si>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</si>
  <si>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</si>
  <si>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</si>
  <si>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</si>
  <si>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</si>
  <si>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</si>
  <si>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</si>
  <si>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</si>
  <si>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</si>
  <si>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</si>
  <si>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</si>
  <si>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</si>
  <si>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</si>
  <si>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</si>
  <si>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</si>
  <si>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</si>
  <si>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</si>
  <si>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</si>
  <si>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</si>
  <si>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</si>
  <si>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</si>
  <si>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</si>
  <si>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</si>
  <si>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</si>
  <si>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</si>
  <si>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</si>
  <si>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</si>
  <si>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</si>
  <si>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</si>
  <si>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</si>
  <si>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</si>
  <si>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</si>
  <si>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</si>
  <si>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</si>
  <si>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</si>
  <si>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</si>
  <si>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</si>
  <si>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</si>
  <si>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</si>
  <si>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</si>
  <si>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</si>
  <si>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</si>
  <si>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</si>
  <si>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</si>
  <si>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</si>
  <si>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</si>
  <si>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</si>
  <si>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</si>
  <si>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</si>
  <si>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</si>
  <si>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</si>
  <si>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</si>
  <si>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</si>
  <si>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</si>
  <si>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</si>
  <si>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</si>
  <si>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</si>
  <si>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</si>
  <si>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</si>
  <si>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</si>
  <si>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</si>
  <si>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</si>
  <si>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</si>
  <si>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</si>
  <si>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</si>
  <si>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</si>
  <si>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</si>
  <si>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</si>
  <si>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</si>
  <si>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</si>
  <si>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</si>
  <si>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</si>
  <si>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</si>
  <si>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</si>
  <si>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</si>
  <si>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</si>
  <si>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</si>
  <si>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</si>
  <si>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</si>
  <si>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</si>
  <si>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</si>
  <si>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</si>
  <si>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</si>
  <si>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</si>
  <si>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</si>
  <si>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</si>
  <si>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</si>
  <si>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</si>
  <si>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</si>
  <si>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</si>
  <si>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</si>
  <si>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</si>
  <si>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</si>
  <si>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</si>
  <si>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</si>
  <si>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</si>
  <si>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</si>
  <si>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</si>
  <si>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</si>
  <si>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</si>
  <si>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</si>
  <si>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</si>
  <si>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</si>
  <si>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</si>
  <si>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</si>
  <si>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</si>
  <si>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</si>
  <si>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</si>
  <si>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</si>
  <si>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</si>
  <si>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</si>
  <si>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</si>
  <si>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</si>
  <si>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</si>
  <si>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</si>
  <si>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</si>
  <si>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</si>
  <si>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</si>
  <si>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</si>
  <si>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</si>
  <si>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</si>
  <si>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</si>
  <si>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</si>
  <si>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</si>
  <si>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</si>
  <si>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</si>
  <si>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</si>
  <si>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</si>
  <si>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</si>
  <si>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</si>
  <si>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</si>
  <si>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</si>
  <si>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</si>
  <si>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</si>
  <si>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</si>
  <si>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</si>
  <si>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</si>
  <si>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</si>
  <si>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</si>
  <si>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</si>
  <si>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</si>
  <si>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</si>
  <si>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</si>
  <si>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</si>
  <si>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</si>
  <si>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</si>
  <si>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</si>
  <si>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</si>
  <si>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</si>
  <si>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</si>
  <si>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</si>
  <si>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</si>
  <si>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</si>
  <si>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</si>
  <si>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</si>
  <si>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</si>
  <si>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</si>
  <si>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</si>
  <si>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</si>
  <si>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</si>
  <si>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</si>
  <si>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</si>
  <si>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</si>
  <si>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</si>
  <si>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</si>
  <si>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</si>
  <si>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</si>
  <si>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</si>
  <si>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</si>
  <si>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</si>
  <si>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</si>
  <si>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</si>
  <si>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</si>
  <si>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</si>
  <si>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</si>
  <si>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</si>
  <si>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</si>
  <si>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</si>
  <si>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</si>
  <si>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</si>
  <si>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</si>
  <si>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</si>
  <si>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</si>
  <si>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</si>
  <si>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</si>
  <si>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</si>
  <si>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</si>
  <si>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</si>
  <si>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</si>
  <si>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</si>
  <si>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</si>
  <si>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</si>
  <si>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</si>
  <si>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</si>
  <si>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</si>
  <si>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</si>
  <si>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</si>
  <si>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</si>
  <si>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</si>
  <si>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</si>
  <si>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</si>
  <si>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</si>
  <si>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</si>
  <si>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</si>
  <si>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</si>
  <si>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</si>
  <si>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</si>
  <si>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</si>
  <si>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</si>
  <si>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</si>
  <si>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</si>
  <si>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</si>
  <si>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</si>
  <si>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</si>
  <si>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</si>
  <si>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</si>
  <si>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</si>
  <si>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</si>
  <si>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</si>
  <si>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</si>
  <si>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</si>
  <si>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</si>
  <si>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</si>
  <si>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</si>
  <si>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</si>
  <si>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</si>
  <si>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</si>
  <si>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</si>
  <si>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</si>
  <si>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</si>
  <si>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</si>
  <si>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</si>
  <si>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</si>
  <si>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</si>
  <si>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</si>
  <si>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</si>
  <si>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</si>
  <si>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</si>
  <si>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</si>
  <si>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</si>
  <si>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</si>
  <si>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</si>
  <si>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</si>
  <si>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</si>
  <si>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</si>
  <si>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</si>
  <si>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</si>
  <si>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</si>
  <si>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</si>
  <si>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</si>
  <si>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</si>
  <si>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</si>
  <si>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</si>
  <si>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</si>
  <si>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</si>
  <si>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</si>
  <si>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</si>
  <si>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</si>
  <si>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</si>
  <si>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</si>
  <si>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</si>
  <si>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</si>
  <si>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</si>
  <si>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</si>
  <si>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</si>
  <si>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</si>
  <si>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</si>
  <si>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</si>
  <si>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</si>
  <si>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</si>
  <si>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</si>
  <si>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</si>
  <si>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</si>
  <si>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</si>
  <si>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</si>
  <si>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</si>
  <si>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</si>
  <si>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</si>
  <si>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</si>
  <si>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</si>
  <si>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</si>
  <si>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</si>
  <si>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</si>
  <si>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</si>
  <si>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</si>
  <si>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</si>
  <si>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</si>
  <si>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</si>
  <si>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</si>
  <si>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</si>
  <si>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</si>
  <si>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</si>
  <si>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</si>
  <si>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</si>
  <si>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</si>
  <si>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</si>
  <si>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</si>
  <si>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</si>
  <si>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</si>
  <si>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</si>
  <si>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</si>
  <si>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</si>
  <si>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</si>
  <si>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</si>
  <si>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</si>
  <si>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</si>
  <si>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</si>
  <si>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</si>
  <si>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</si>
  <si>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</si>
  <si>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</si>
  <si>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</si>
  <si>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</si>
  <si>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</si>
  <si>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</si>
  <si>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</si>
  <si>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</si>
  <si>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</si>
  <si>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</si>
  <si>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</si>
  <si>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</si>
  <si>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</si>
  <si>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</si>
  <si>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</si>
  <si>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</si>
  <si>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</si>
  <si>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</si>
  <si>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</si>
  <si>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</si>
  <si>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</si>
  <si>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</si>
  <si>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</si>
  <si>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</si>
  <si>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</si>
  <si>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</si>
  <si>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</si>
  <si>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</si>
  <si>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</si>
  <si>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</si>
  <si>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</si>
  <si>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</si>
  <si>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</si>
  <si>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</si>
  <si>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</si>
  <si>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</si>
  <si>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</si>
  <si>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</si>
  <si>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</si>
  <si>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</si>
  <si>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</si>
  <si>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</si>
  <si>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</si>
  <si>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</si>
  <si>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</si>
  <si>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</si>
  <si>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</si>
  <si>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</si>
  <si>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</si>
  <si>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</si>
  <si>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</si>
  <si>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</si>
  <si>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</si>
  <si>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</si>
  <si>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</si>
  <si>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</si>
  <si>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</si>
  <si>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</si>
  <si>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</si>
  <si>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</si>
  <si>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</si>
  <si>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</si>
  <si>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</si>
  <si>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</si>
  <si>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</si>
  <si>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</si>
  <si>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</si>
  <si>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</si>
  <si>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</si>
  <si>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</si>
  <si>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</si>
  <si>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</si>
  <si>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</si>
  <si>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</si>
  <si>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</si>
  <si>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</si>
  <si>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</si>
  <si>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</si>
  <si>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</si>
  <si>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</si>
  <si>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</si>
  <si>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</si>
  <si>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</si>
  <si>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</si>
  <si>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</si>
  <si>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</si>
  <si>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</si>
  <si>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</si>
  <si>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</si>
  <si>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</si>
  <si>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</si>
  <si>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</si>
  <si>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</si>
  <si>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</si>
  <si>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</si>
  <si>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</si>
  <si>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</si>
  <si>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</si>
  <si>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</si>
  <si>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</si>
  <si>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</si>
  <si>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</si>
  <si>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</si>
  <si>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</si>
  <si>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</si>
  <si>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</si>
  <si>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</si>
  <si>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</si>
  <si>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</si>
  <si>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</si>
  <si>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</si>
  <si>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</si>
  <si>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</si>
  <si>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</si>
  <si>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</si>
  <si>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</si>
  <si>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</si>
  <si>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</si>
  <si>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</si>
  <si>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</si>
  <si>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</si>
  <si>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</si>
  <si>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</si>
  <si>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</si>
  <si>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</si>
  <si>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</si>
  <si>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</si>
  <si>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</si>
  <si>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</si>
  <si>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</si>
  <si>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</si>
  <si>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</si>
  <si>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</si>
  <si>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</si>
  <si>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</si>
  <si>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</si>
  <si>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</si>
  <si>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</si>
  <si>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</si>
  <si>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</si>
  <si>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</si>
  <si>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</si>
  <si>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</si>
  <si>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</si>
  <si>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</si>
  <si>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</si>
  <si>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</si>
  <si>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</si>
  <si>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</si>
  <si>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</si>
  <si>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</si>
  <si>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</si>
  <si>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</si>
  <si>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</si>
  <si>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</si>
  <si>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</si>
  <si>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</si>
  <si>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</si>
  <si>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</si>
  <si>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</si>
  <si>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</si>
  <si>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</si>
  <si>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</si>
  <si>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</si>
  <si>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</si>
  <si>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</si>
  <si>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</si>
  <si>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</si>
  <si>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</si>
  <si>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</si>
  <si>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</si>
  <si>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</si>
  <si>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</si>
  <si>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</si>
  <si>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</si>
  <si>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</si>
  <si>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</si>
  <si>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</si>
  <si>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</si>
  <si>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</si>
  <si>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</si>
  <si>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</si>
  <si>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</si>
  <si>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</si>
  <si>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</si>
  <si>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</si>
  <si>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</si>
  <si>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</si>
  <si>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</si>
  <si>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</si>
  <si>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</si>
  <si>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</si>
  <si>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</si>
  <si>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</si>
  <si>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</si>
  <si>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</si>
  <si>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</si>
  <si>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</si>
  <si>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</si>
  <si>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</si>
  <si>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</si>
  <si>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</si>
  <si>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</si>
  <si>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</si>
  <si>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</si>
  <si>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</si>
  <si>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</si>
  <si>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</si>
  <si>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</si>
  <si>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</si>
  <si>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</si>
  <si>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</si>
  <si>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</si>
  <si>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</si>
  <si>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</si>
  <si>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</si>
  <si>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</si>
  <si>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</si>
  <si>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</si>
  <si>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</si>
  <si>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</si>
  <si>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</si>
  <si>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</si>
  <si>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</si>
  <si>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</si>
  <si>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</si>
  <si>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</si>
  <si>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</si>
  <si>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</si>
  <si>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</si>
  <si>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</si>
  <si>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</si>
  <si>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</si>
  <si>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</si>
  <si>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</si>
  <si>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</si>
  <si>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</si>
  <si>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</si>
  <si>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</si>
  <si>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</si>
  <si>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</si>
  <si>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</si>
  <si>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</si>
  <si>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</si>
  <si>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</si>
  <si>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</si>
  <si>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</si>
  <si>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</si>
  <si>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</si>
  <si>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</si>
  <si>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</si>
  <si>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</si>
  <si>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</si>
  <si>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</si>
  <si>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</si>
  <si>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</si>
  <si>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</si>
  <si>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</si>
  <si>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</si>
  <si>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</si>
  <si>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</si>
  <si>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</si>
  <si>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</si>
  <si>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</si>
  <si>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</si>
  <si>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</si>
  <si>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</si>
  <si>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</si>
  <si>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</si>
  <si>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</si>
  <si>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</si>
  <si>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</si>
  <si>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</si>
  <si>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</si>
  <si>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</si>
  <si>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</si>
  <si>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</si>
  <si>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</si>
  <si>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</si>
  <si>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</si>
  <si>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</si>
  <si>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</si>
  <si>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</si>
  <si>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</si>
  <si>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</si>
  <si>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</si>
  <si>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</si>
  <si>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</si>
  <si>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</si>
  <si>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</si>
  <si>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</si>
  <si>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</si>
  <si>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</si>
  <si>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</si>
  <si>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</si>
  <si>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</si>
  <si>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</si>
  <si>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</si>
  <si>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</si>
  <si>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</si>
  <si>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</si>
  <si>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</si>
  <si>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</si>
  <si>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</si>
  <si>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</si>
  <si>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</si>
  <si>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</si>
  <si>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</si>
  <si>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</si>
  <si>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</si>
  <si>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</si>
  <si>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</si>
  <si>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</si>
  <si>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</si>
  <si>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</si>
  <si>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</si>
  <si>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</si>
  <si>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</si>
  <si>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</si>
  <si>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</si>
  <si>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</si>
  <si>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</si>
  <si>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</si>
  <si>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</si>
  <si>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</si>
  <si>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</si>
  <si>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</si>
  <si>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</si>
  <si>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</si>
  <si>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</si>
  <si>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</si>
  <si>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</si>
  <si>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</si>
  <si>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</si>
  <si>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</si>
  <si>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</si>
  <si>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</si>
  <si>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</si>
  <si>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</si>
  <si>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</si>
  <si>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</si>
  <si>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</si>
  <si>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</si>
  <si>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</si>
  <si>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</si>
  <si>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</si>
  <si>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</si>
  <si>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</si>
  <si>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</si>
  <si>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</si>
  <si>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</si>
  <si>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</si>
  <si>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</si>
  <si>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</si>
  <si>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</si>
  <si>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</si>
  <si>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</si>
  <si>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</si>
  <si>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</si>
  <si>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</si>
  <si>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</si>
  <si>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</si>
  <si>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</si>
  <si>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</si>
  <si>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</si>
  <si>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</si>
  <si>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</si>
  <si>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</si>
  <si>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</si>
  <si>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</si>
  <si>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</si>
  <si>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</si>
  <si>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</si>
  <si>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</si>
  <si>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</si>
  <si>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</si>
  <si>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</si>
  <si>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</si>
  <si>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</si>
  <si>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</si>
  <si>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</si>
  <si>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</si>
  <si>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</si>
  <si>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</si>
  <si>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</si>
  <si>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</si>
  <si>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</si>
  <si>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</si>
  <si>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</si>
  <si>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</si>
  <si>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</si>
  <si>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</si>
  <si>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</si>
  <si>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</si>
  <si>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</si>
  <si>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</si>
  <si>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</si>
  <si>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</si>
  <si>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</si>
  <si>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</si>
  <si>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</si>
  <si>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</si>
  <si>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</si>
  <si>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</si>
  <si>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</si>
  <si>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</si>
  <si>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</si>
  <si>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</si>
  <si>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</si>
  <si>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</si>
  <si>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</si>
  <si>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</si>
  <si>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</si>
  <si>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</si>
  <si>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</si>
  <si>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</si>
  <si>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</si>
  <si>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</si>
  <si>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</si>
  <si>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</si>
  <si>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</si>
  <si>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</si>
  <si>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</si>
  <si>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</si>
  <si>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</si>
  <si>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</si>
  <si>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</si>
  <si>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</si>
  <si>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</si>
  <si>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</si>
  <si>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</si>
  <si>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</si>
  <si>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</si>
  <si>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</si>
  <si>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</si>
  <si>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</si>
  <si>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</si>
  <si>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</si>
  <si>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</si>
  <si>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</si>
  <si>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</si>
  <si>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</si>
  <si>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</si>
  <si>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</si>
  <si>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</si>
  <si>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</si>
  <si>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</si>
  <si>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</si>
  <si>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</si>
  <si>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</si>
  <si>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</si>
  <si>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</si>
  <si>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</si>
  <si>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</si>
  <si>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</si>
  <si>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</si>
  <si>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</si>
  <si>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</si>
  <si>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</si>
  <si>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</si>
  <si>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</si>
  <si>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</si>
  <si>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</si>
  <si>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</si>
  <si>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</si>
  <si>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</si>
  <si>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</si>
  <si>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</si>
  <si>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</si>
  <si>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</si>
  <si>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</si>
  <si>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</si>
  <si>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</si>
  <si>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</si>
  <si>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</si>
  <si>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</si>
  <si>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</si>
  <si>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</si>
  <si>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</si>
  <si>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</si>
  <si>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</si>
  <si>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</si>
  <si>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</si>
  <si>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</si>
  <si>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</si>
  <si>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</si>
  <si>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</si>
  <si>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</si>
  <si>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</si>
  <si>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</si>
  <si>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</si>
  <si>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</si>
  <si>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</si>
  <si>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</si>
  <si>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</si>
  <si>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</si>
  <si>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</si>
  <si>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</si>
  <si>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</si>
  <si>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</si>
  <si>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</si>
  <si>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</si>
  <si>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</si>
  <si>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</si>
  <si>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</si>
  <si>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</si>
  <si>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</si>
  <si>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</si>
  <si>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</si>
  <si>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</si>
  <si>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</si>
  <si>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</si>
  <si>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</si>
  <si>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</si>
  <si>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</si>
  <si>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</si>
  <si>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</si>
  <si>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</si>
  <si>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</si>
  <si>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</si>
  <si>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</si>
  <si>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</si>
  <si>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</si>
  <si>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</si>
  <si>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</si>
  <si>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</si>
  <si>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</si>
  <si>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</si>
  <si>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</si>
  <si>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</si>
  <si>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</si>
  <si>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</si>
  <si>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</si>
  <si>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</si>
  <si>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</si>
  <si>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</si>
  <si>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</si>
  <si>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</si>
  <si>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</si>
  <si>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</si>
  <si>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</si>
  <si>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</si>
  <si>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</si>
  <si>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</si>
  <si>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</si>
  <si>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</si>
  <si>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</si>
  <si>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</si>
  <si>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</si>
  <si>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</si>
  <si>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</si>
  <si>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</si>
  <si>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</si>
  <si>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</si>
  <si>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</si>
  <si>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</si>
  <si>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</si>
  <si>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</si>
  <si>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</si>
  <si>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</si>
  <si>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</si>
  <si>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</si>
  <si>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</si>
  <si>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</si>
  <si>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</si>
  <si>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</si>
  <si>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</si>
  <si>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</si>
  <si>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</si>
  <si>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</si>
  <si>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</si>
  <si>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</si>
  <si>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</si>
  <si>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</si>
  <si>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</si>
  <si>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</si>
  <si>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</si>
  <si>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</si>
  <si>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</si>
  <si>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</si>
  <si>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</si>
  <si>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</si>
  <si>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</si>
  <si>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</si>
  <si>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</si>
  <si>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</si>
  <si>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</si>
  <si>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</si>
  <si>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</si>
  <si>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</si>
  <si>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</si>
  <si>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</si>
  <si>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</si>
  <si>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</si>
  <si>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</si>
  <si>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</si>
  <si>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</si>
  <si>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</si>
  <si>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</si>
  <si>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</si>
  <si>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</si>
  <si>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</si>
  <si>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</si>
  <si>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</si>
  <si>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</si>
  <si>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</si>
  <si>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</si>
  <si>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</si>
  <si>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</si>
  <si>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</si>
  <si>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</si>
  <si>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</si>
  <si>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</si>
  <si>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</si>
  <si>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</si>
  <si>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</si>
  <si>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</si>
  <si>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</si>
  <si>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</si>
  <si>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</si>
  <si>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</si>
  <si>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</si>
  <si>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</si>
  <si>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</si>
  <si>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</si>
  <si>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</si>
  <si>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</si>
  <si>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</si>
  <si>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</si>
  <si>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</si>
  <si>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</si>
  <si>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</si>
  <si>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</si>
  <si>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</si>
  <si>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</si>
  <si>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</si>
  <si>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</si>
  <si>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</si>
  <si>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</si>
  <si>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</si>
  <si>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</si>
  <si>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</si>
  <si>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</si>
  <si>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</si>
  <si>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</si>
  <si>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</si>
  <si>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</si>
  <si>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</si>
  <si>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</si>
  <si>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</si>
  <si>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</si>
  <si>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</si>
  <si>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</si>
  <si>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</si>
  <si>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</si>
  <si>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</si>
  <si>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</si>
  <si>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</si>
  <si>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</si>
  <si>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</si>
  <si>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</si>
  <si>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</si>
  <si>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</si>
  <si>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</si>
  <si>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</si>
  <si>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</si>
  <si>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</si>
  <si>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</si>
  <si>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</si>
  <si>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</si>
  <si>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</si>
  <si>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</si>
  <si>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</si>
  <si>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</si>
  <si>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</si>
  <si>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</si>
  <si>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</si>
  <si>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</si>
  <si>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</si>
  <si>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</si>
  <si>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</si>
  <si>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</si>
  <si>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</si>
  <si>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</si>
  <si>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</si>
  <si>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</si>
  <si>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</si>
  <si>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</si>
  <si>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</si>
  <si>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</si>
  <si>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</si>
  <si>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</si>
  <si>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</si>
  <si>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</si>
  <si>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</si>
  <si>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</si>
  <si>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</si>
  <si>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</si>
  <si>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</si>
  <si>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</si>
  <si>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</si>
  <si>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</si>
  <si>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</si>
  <si>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</si>
  <si>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</si>
  <si>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</si>
  <si>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</si>
  <si>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</si>
  <si>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</si>
  <si>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</si>
  <si>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</si>
  <si>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</si>
  <si>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</si>
  <si>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</si>
  <si>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</si>
  <si>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</si>
  <si>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</si>
  <si>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</si>
  <si>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</si>
  <si>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</si>
  <si>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</si>
  <si>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</si>
  <si>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</si>
  <si>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</si>
  <si>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</si>
  <si>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</si>
  <si>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</si>
  <si>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</si>
  <si>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</si>
  <si>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</si>
  <si>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</si>
  <si>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</si>
  <si>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</si>
  <si>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</si>
  <si>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</si>
  <si>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</si>
  <si>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</si>
  <si>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</si>
  <si>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</si>
  <si>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</si>
  <si>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</si>
  <si>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</si>
  <si>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</si>
  <si>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</si>
  <si>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</si>
  <si>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</si>
  <si>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</si>
  <si>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</si>
  <si>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</si>
  <si>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</si>
  <si>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</si>
  <si>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</si>
  <si>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</si>
  <si>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</si>
  <si>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</si>
  <si>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</si>
  <si>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</si>
  <si>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</si>
  <si>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</si>
  <si>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</si>
  <si>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</si>
  <si>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</si>
  <si>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</si>
  <si>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</si>
  <si>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</si>
  <si>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</si>
  <si>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</si>
  <si>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</si>
  <si>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</si>
  <si>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</si>
  <si>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</si>
  <si>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</si>
  <si>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</si>
  <si>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</si>
  <si>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</si>
  <si>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</si>
  <si>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</si>
  <si>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</si>
  <si>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</si>
  <si>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</si>
  <si>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</si>
  <si>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</si>
  <si>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</si>
  <si>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</si>
  <si>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</si>
  <si>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</si>
  <si>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</si>
  <si>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</si>
  <si>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</si>
  <si>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</si>
  <si>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</si>
  <si>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</si>
  <si>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</si>
  <si>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</si>
  <si>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</si>
  <si>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</si>
  <si>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</si>
  <si>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</si>
  <si>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</si>
  <si>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</si>
  <si>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</si>
  <si>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</si>
  <si>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</si>
  <si>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</si>
  <si>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</si>
  <si>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</si>
  <si>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</si>
  <si>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</si>
  <si>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</si>
  <si>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</si>
  <si>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</si>
  <si>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</si>
  <si>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</si>
  <si>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</si>
  <si>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</si>
  <si>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</si>
  <si>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</si>
  <si>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</si>
  <si>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</si>
  <si>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</si>
  <si>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</si>
  <si>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</si>
  <si>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</si>
  <si>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</si>
  <si>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</si>
  <si>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</si>
  <si>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</si>
  <si>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</si>
  <si>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</si>
  <si>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</si>
  <si>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</si>
  <si>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</si>
  <si>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</si>
  <si>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</si>
  <si>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</si>
  <si>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</si>
  <si>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</si>
  <si>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</si>
  <si>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</si>
  <si>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</si>
  <si>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</si>
  <si>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</si>
  <si>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</si>
  <si>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</si>
  <si>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</si>
  <si>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</si>
  <si>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</si>
  <si>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</si>
  <si>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</si>
  <si>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</si>
  <si>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</si>
  <si>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</si>
  <si>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</si>
  <si>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</si>
  <si>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</si>
  <si>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</si>
  <si>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</si>
  <si>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</si>
  <si>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</si>
  <si>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</si>
  <si>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</si>
  <si>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</si>
  <si>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</si>
  <si>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</si>
  <si>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</si>
  <si>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</si>
  <si>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</si>
  <si>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</si>
  <si>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</si>
  <si>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</si>
  <si>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</si>
  <si>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</si>
  <si>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</si>
  <si>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</si>
  <si>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</si>
  <si>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</si>
  <si>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</si>
  <si>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</si>
  <si>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</si>
  <si>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</si>
  <si>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</si>
  <si>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</si>
  <si>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</si>
  <si>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</si>
  <si>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</si>
  <si>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</si>
  <si>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</si>
  <si>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</si>
  <si>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</si>
  <si>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</si>
  <si>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</si>
  <si>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</si>
  <si>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</si>
  <si>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</si>
  <si>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</si>
  <si>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</si>
  <si>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</si>
  <si>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</si>
  <si>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</si>
  <si>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</si>
  <si>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</si>
  <si>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</si>
  <si>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</si>
  <si>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</si>
  <si>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</si>
  <si>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</si>
  <si>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</si>
  <si>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</si>
  <si>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</si>
  <si>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</si>
  <si>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</si>
  <si>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</si>
  <si>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</si>
  <si>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</si>
  <si>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</si>
  <si>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</si>
  <si>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</si>
  <si>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</si>
  <si>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</si>
  <si>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</si>
  <si>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</si>
  <si>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</si>
  <si>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</si>
  <si>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</si>
  <si>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</si>
  <si>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</si>
  <si>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</si>
  <si>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</si>
  <si>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</si>
  <si>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</si>
  <si>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</si>
  <si>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</si>
  <si>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</si>
  <si>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</si>
  <si>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</si>
  <si>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</si>
  <si>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</si>
  <si>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</si>
  <si>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</si>
  <si>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</si>
  <si>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</si>
  <si>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</si>
  <si>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</si>
  <si>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</si>
  <si>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</si>
  <si>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</si>
  <si>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</si>
  <si>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</si>
  <si>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</si>
  <si>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</si>
  <si>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</si>
  <si>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</si>
  <si>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</si>
  <si>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</si>
  <si>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</si>
  <si>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</si>
  <si>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</si>
  <si>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</si>
  <si>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</si>
  <si>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</si>
  <si>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</si>
  <si>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</si>
  <si>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</si>
  <si>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</si>
  <si>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</si>
  <si>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</si>
  <si>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</si>
  <si>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</si>
  <si>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</si>
  <si>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</si>
  <si>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</si>
  <si>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</si>
  <si>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</si>
  <si>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</si>
  <si>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</si>
  <si>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</si>
  <si>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</si>
  <si>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</si>
  <si>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</si>
  <si>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</si>
  <si>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</si>
  <si>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</si>
  <si>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</si>
  <si>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</si>
  <si>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</si>
  <si>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</si>
  <si>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</si>
  <si>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</si>
  <si>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</si>
  <si>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</si>
  <si>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</si>
  <si>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</si>
  <si>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</si>
  <si>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</si>
  <si>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</si>
  <si>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</si>
  <si>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</si>
  <si>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</si>
  <si>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</si>
  <si>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</si>
  <si>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</si>
  <si>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</si>
  <si>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</si>
  <si>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</si>
  <si>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</si>
  <si>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</si>
  <si>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</si>
  <si>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</si>
  <si>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</si>
  <si>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</si>
  <si>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</si>
  <si>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</si>
  <si>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</si>
  <si>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</si>
  <si>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</si>
  <si>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</si>
  <si>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</si>
  <si>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</si>
  <si>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</si>
  <si>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</si>
  <si>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</si>
  <si>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</si>
  <si>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</si>
  <si>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</si>
  <si>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</si>
  <si>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</si>
  <si>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</si>
  <si>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</si>
  <si>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</si>
  <si>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</si>
  <si>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</si>
  <si>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</si>
  <si>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</si>
  <si>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</si>
  <si>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</si>
  <si>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</si>
  <si>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</si>
  <si>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</si>
  <si>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</si>
  <si>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</si>
  <si>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</si>
  <si>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</si>
  <si>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</si>
  <si>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</si>
  <si>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</si>
  <si>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</si>
  <si>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</si>
  <si>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</si>
  <si>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</si>
  <si>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</si>
  <si>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</si>
  <si>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</si>
  <si>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</si>
  <si>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</si>
  <si>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</si>
  <si>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</si>
  <si>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</si>
  <si>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</si>
  <si>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</si>
  <si>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</si>
  <si>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</si>
  <si>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</si>
  <si>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</si>
  <si>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</si>
  <si>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</si>
  <si>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</si>
  <si>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</si>
  <si>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</si>
  <si>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</si>
  <si>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</si>
  <si>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</si>
  <si>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</si>
  <si>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</si>
  <si>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</si>
  <si>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</si>
  <si>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</si>
  <si>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</si>
  <si>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</si>
  <si>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</si>
  <si>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</si>
  <si>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</si>
  <si>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</si>
  <si>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</si>
  <si>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</si>
  <si>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</si>
  <si>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</si>
  <si>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</si>
  <si>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</si>
  <si>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</si>
  <si>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</si>
  <si>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</si>
  <si>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</si>
  <si>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</si>
  <si>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</si>
  <si>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</si>
  <si>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</si>
  <si>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</si>
  <si>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</si>
  <si>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</si>
  <si>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</si>
  <si>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</si>
  <si>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</si>
  <si>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</si>
  <si>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</si>
  <si>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</si>
  <si>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</si>
  <si>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</si>
  <si>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</si>
  <si>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</si>
  <si>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</si>
  <si>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</si>
  <si>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</si>
  <si>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</si>
  <si>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</si>
  <si>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</si>
  <si>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</si>
  <si>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</si>
  <si>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</si>
  <si>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</si>
  <si>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</si>
  <si>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</si>
  <si>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</si>
  <si>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</si>
  <si>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</si>
  <si>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</si>
  <si>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</si>
  <si>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</si>
  <si>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</si>
  <si>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</si>
  <si>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</si>
  <si>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</si>
  <si>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</si>
  <si>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</si>
  <si>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</si>
  <si>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</si>
  <si>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</si>
  <si>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</si>
  <si>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</si>
  <si>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</si>
  <si>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</si>
  <si>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</si>
  <si>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</si>
  <si>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</si>
  <si>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</si>
  <si>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</si>
  <si>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</si>
  <si>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</si>
  <si>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</si>
  <si>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</si>
  <si>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</si>
  <si>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</si>
  <si>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</si>
  <si>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</si>
  <si>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</si>
  <si>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</si>
  <si>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</si>
  <si>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</si>
  <si>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</si>
  <si>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</si>
  <si>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</si>
  <si>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</si>
  <si>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</si>
  <si>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</si>
  <si>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</si>
  <si>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</si>
  <si>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</si>
  <si>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</si>
  <si>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</si>
  <si>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</si>
  <si>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</si>
  <si>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</si>
  <si>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</si>
  <si>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</si>
  <si>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</si>
  <si>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</si>
  <si>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</si>
  <si>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</si>
  <si>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</si>
  <si>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</si>
  <si>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</si>
  <si>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</si>
  <si>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</si>
  <si>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</si>
  <si>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</si>
  <si>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</si>
  <si>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</si>
  <si>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</si>
  <si>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</si>
  <si>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</si>
  <si>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</si>
  <si>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</si>
  <si>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</si>
  <si>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</si>
  <si>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</si>
  <si>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</si>
  <si>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</si>
  <si>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</si>
  <si>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</si>
  <si>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</si>
  <si>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</si>
  <si>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</si>
  <si>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</si>
  <si>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</si>
  <si>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</si>
  <si>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</si>
  <si>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</si>
  <si>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</si>
  <si>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</si>
  <si>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</si>
  <si>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</si>
  <si>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</si>
  <si>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</si>
  <si>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</si>
  <si>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</si>
  <si>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</si>
  <si>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</si>
  <si>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</si>
  <si>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</si>
  <si>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</si>
  <si>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</si>
  <si>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</si>
  <si>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</si>
  <si>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</si>
  <si>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</si>
  <si>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</si>
  <si>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</si>
  <si>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</si>
  <si>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</si>
  <si>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</si>
  <si>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</si>
  <si>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</si>
  <si>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</si>
  <si>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</si>
  <si>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</si>
  <si>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</si>
  <si>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</si>
  <si>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</si>
  <si>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</si>
  <si>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</si>
  <si>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</si>
  <si>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</si>
  <si>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</si>
  <si>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</si>
  <si>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</si>
  <si>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</si>
  <si>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</si>
  <si>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</si>
  <si>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</si>
  <si>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</si>
  <si>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</si>
  <si>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</si>
  <si>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</si>
  <si>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</si>
  <si>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</si>
  <si>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</si>
  <si>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</si>
  <si>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</si>
  <si>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</si>
  <si>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</si>
  <si>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</si>
  <si>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</si>
  <si>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</si>
  <si>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</si>
  <si>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</si>
  <si>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</si>
  <si>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</si>
  <si>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</si>
  <si>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</si>
  <si>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</si>
  <si>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</si>
  <si>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</si>
  <si>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</si>
  <si>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</si>
  <si>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</si>
  <si>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</si>
  <si>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</si>
  <si>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</si>
  <si>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</si>
  <si>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</si>
  <si>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</si>
  <si>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</si>
  <si>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</si>
  <si>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</si>
  <si>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</si>
  <si>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</si>
  <si>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</si>
  <si>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</si>
  <si>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</si>
  <si>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</si>
  <si>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</si>
  <si>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</si>
  <si>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</si>
  <si>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</si>
  <si>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</si>
  <si>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</si>
  <si>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</si>
  <si>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</si>
  <si>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</si>
  <si>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</si>
  <si>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</si>
  <si>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</si>
  <si>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</si>
  <si>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</si>
  <si>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</si>
  <si>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</si>
  <si>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</si>
  <si>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</si>
  <si>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</si>
  <si>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</si>
  <si>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</si>
  <si>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</si>
  <si>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</si>
  <si>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</si>
  <si>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</si>
  <si>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</si>
  <si>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</si>
  <si>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</si>
  <si>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</si>
  <si>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</si>
  <si>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</si>
  <si>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</si>
  <si>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</si>
  <si>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</si>
  <si>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</si>
  <si>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</si>
  <si>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</si>
  <si>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</si>
  <si>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</si>
  <si>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</si>
  <si>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</si>
  <si>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</si>
  <si>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</si>
  <si>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</si>
  <si>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</si>
  <si>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</si>
  <si>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</si>
  <si>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</si>
  <si>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</si>
  <si>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</si>
  <si>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</si>
  <si>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</si>
  <si>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</si>
  <si>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</si>
  <si>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</si>
  <si>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</si>
  <si>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</si>
  <si>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</si>
  <si>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</si>
  <si>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</si>
  <si>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</si>
  <si>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</si>
  <si>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</si>
  <si>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</si>
  <si>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</si>
  <si>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</si>
  <si>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</si>
  <si>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</si>
  <si>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</si>
  <si>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</si>
  <si>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</si>
  <si>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</si>
  <si>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</si>
  <si>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</si>
  <si>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</si>
  <si>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</si>
  <si>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</si>
  <si>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</si>
  <si>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</si>
  <si>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</si>
  <si>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</si>
  <si>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</si>
  <si>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</si>
  <si>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</si>
  <si>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</si>
  <si>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</si>
  <si>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</si>
  <si>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</si>
  <si>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</si>
  <si>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</si>
  <si>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</si>
  <si>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</si>
  <si>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</si>
  <si>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</si>
  <si>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</si>
  <si>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</si>
  <si>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</si>
  <si>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</si>
  <si>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</si>
  <si>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</si>
  <si>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</si>
  <si>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</si>
  <si>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</si>
  <si>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</si>
  <si>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</si>
  <si>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</si>
  <si>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</si>
  <si>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</si>
  <si>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</si>
  <si>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</si>
  <si>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</si>
  <si>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</si>
  <si>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</si>
  <si>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</si>
  <si>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</si>
  <si>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</si>
  <si>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</si>
  <si>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</si>
  <si>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</si>
  <si>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</si>
  <si>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</si>
  <si>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</si>
  <si>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</si>
  <si>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</si>
  <si>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</si>
  <si>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</si>
  <si>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</si>
  <si>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</si>
  <si>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</si>
  <si>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</si>
  <si>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</si>
  <si>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</si>
  <si>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</si>
  <si>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</si>
  <si>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</si>
  <si>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</si>
  <si>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</si>
  <si>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</si>
  <si>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</si>
  <si>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</si>
  <si>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</si>
  <si>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</si>
  <si>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</si>
  <si>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</si>
  <si>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</si>
  <si>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</si>
  <si>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</si>
  <si>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</si>
  <si>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</si>
  <si>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</si>
  <si>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</si>
  <si>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</si>
  <si>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</si>
  <si>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</si>
  <si>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</si>
  <si>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</si>
  <si>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</si>
  <si>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</si>
  <si>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</si>
  <si>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</si>
  <si>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</si>
  <si>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</si>
  <si>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</si>
  <si>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</si>
  <si>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</si>
  <si>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</si>
  <si>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</si>
  <si>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</si>
  <si>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</si>
  <si>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</si>
  <si>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</si>
  <si>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</si>
  <si>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</si>
  <si>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</si>
  <si>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</si>
  <si>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</si>
  <si>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</si>
  <si>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</si>
  <si>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</si>
  <si>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</si>
  <si>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</si>
  <si>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</si>
  <si>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</si>
  <si>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</si>
  <si>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</si>
  <si>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</si>
  <si>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</si>
  <si>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</si>
  <si>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</si>
  <si>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</si>
  <si>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</si>
  <si>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</si>
  <si>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</si>
  <si>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</si>
  <si>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</si>
  <si>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</si>
  <si>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</si>
  <si>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</si>
  <si>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</si>
  <si>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</si>
  <si>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</si>
  <si>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</si>
  <si>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</si>
  <si>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</si>
  <si>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</si>
  <si>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</si>
  <si>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</si>
  <si>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</si>
  <si>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</si>
  <si>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</si>
  <si>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</si>
  <si>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</si>
  <si>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</si>
  <si>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</si>
  <si>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</si>
  <si>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</si>
  <si>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</si>
  <si>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</si>
  <si>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</si>
  <si>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</si>
  <si>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</si>
  <si>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</si>
  <si>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</si>
  <si>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</si>
  <si>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</si>
  <si>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</si>
  <si>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</si>
  <si>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</si>
  <si>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</si>
  <si>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</si>
  <si>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</si>
  <si>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</si>
  <si>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</si>
  <si>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</si>
  <si>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</si>
  <si>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</si>
  <si>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</si>
  <si>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</si>
  <si>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</si>
  <si>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</si>
  <si>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</si>
  <si>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</si>
  <si>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</si>
  <si>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</si>
  <si>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</si>
  <si>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</si>
  <si>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</si>
  <si>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</si>
  <si>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</si>
  <si>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</si>
  <si>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</si>
  <si>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</si>
  <si>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</si>
  <si>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</si>
  <si>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</si>
  <si>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</si>
  <si>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</si>
  <si>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</si>
  <si>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</si>
  <si>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</si>
  <si>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</si>
  <si>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</si>
  <si>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</si>
  <si>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</si>
  <si>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</si>
  <si>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</si>
  <si>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</si>
  <si>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</si>
  <si>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</si>
  <si>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</si>
  <si>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</si>
  <si>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</si>
  <si>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</si>
  <si>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</si>
  <si>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</si>
  <si>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</si>
  <si>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</si>
  <si>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</si>
  <si>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</si>
  <si>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</si>
  <si>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</si>
  <si>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</si>
  <si>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</si>
  <si>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</si>
  <si>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</si>
  <si>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</si>
  <si>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</si>
  <si>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</si>
  <si>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</si>
  <si>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</si>
  <si>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</si>
  <si>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</si>
  <si>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</si>
  <si>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</si>
  <si>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</si>
  <si>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</si>
  <si>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</si>
  <si>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</si>
  <si>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</si>
  <si>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</si>
  <si>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</si>
  <si>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</si>
  <si>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</si>
  <si>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</si>
  <si>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</si>
  <si>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</si>
  <si>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</si>
  <si>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</si>
  <si>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</si>
  <si>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</si>
  <si>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</si>
  <si>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</si>
  <si>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</si>
  <si>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</si>
  <si>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</si>
  <si>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</si>
  <si>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</si>
  <si>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</si>
  <si>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</si>
  <si>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</si>
  <si>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</si>
  <si>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</si>
  <si>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</si>
  <si>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</si>
  <si>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</si>
  <si>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</si>
  <si>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</si>
  <si>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</si>
  <si>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</si>
  <si>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</si>
  <si>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</si>
  <si>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</si>
  <si>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</si>
  <si>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</si>
  <si>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</si>
  <si>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</si>
  <si>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</si>
  <si>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</si>
  <si>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</si>
  <si>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</si>
  <si>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</si>
  <si>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</si>
  <si>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</si>
  <si>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</si>
  <si>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</si>
  <si>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</si>
  <si>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</si>
  <si>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</si>
  <si>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</si>
  <si>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</si>
  <si>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</si>
  <si>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</si>
  <si>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</si>
  <si>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</si>
  <si>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</si>
  <si>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</si>
  <si>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</si>
  <si>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</si>
  <si>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</si>
  <si>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</si>
  <si>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</si>
  <si>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</si>
  <si>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</si>
  <si>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</si>
  <si>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</si>
  <si>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</si>
  <si>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</si>
  <si>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</si>
  <si>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</si>
  <si>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</si>
  <si>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</si>
  <si>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</si>
  <si>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</si>
  <si>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</si>
  <si>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</si>
  <si>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</si>
  <si>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</si>
  <si>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</si>
  <si>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</si>
  <si>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</si>
  <si>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</si>
  <si>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</si>
  <si>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</si>
  <si>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</si>
  <si>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</si>
  <si>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</si>
  <si>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</si>
  <si>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</si>
  <si>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</si>
  <si>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</si>
  <si>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</si>
  <si>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</si>
  <si>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</si>
  <si>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</si>
  <si>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</si>
  <si>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</si>
  <si>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</si>
  <si>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</si>
  <si>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</si>
  <si>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</si>
  <si>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</si>
  <si>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</si>
  <si>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</si>
  <si>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</si>
  <si>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</si>
  <si>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</si>
  <si>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</si>
  <si>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</si>
  <si>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</si>
  <si>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</si>
  <si>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</si>
  <si>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</si>
  <si>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</si>
  <si>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</si>
  <si>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</si>
  <si>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</si>
  <si>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</si>
  <si>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</si>
  <si>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</si>
  <si>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</si>
  <si>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</si>
  <si>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</si>
  <si>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</si>
  <si>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</si>
  <si>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</si>
  <si>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</si>
  <si>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</si>
  <si>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</si>
  <si>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</si>
  <si>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</si>
  <si>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</si>
  <si>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</si>
  <si>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</si>
  <si>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</si>
  <si>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</si>
  <si>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</si>
  <si>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</si>
  <si>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</si>
  <si>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</si>
  <si>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</si>
  <si>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</si>
  <si>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</si>
  <si>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</si>
  <si>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</si>
  <si>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</si>
  <si>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</si>
  <si>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</si>
  <si>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</si>
  <si>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</si>
  <si>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</si>
  <si>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</si>
  <si>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</si>
  <si>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</si>
  <si>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</si>
  <si>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</si>
  <si>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</si>
  <si>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</si>
  <si>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</si>
  <si>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</si>
  <si>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</si>
  <si>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</si>
  <si>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</si>
  <si>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</si>
  <si>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</si>
  <si>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</si>
  <si>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</si>
  <si>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</si>
  <si>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</si>
  <si>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</si>
  <si>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</si>
  <si>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</si>
  <si>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</si>
  <si>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</si>
  <si>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</si>
  <si>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</si>
  <si>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</si>
  <si>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</si>
  <si>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</si>
  <si>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</si>
  <si>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</si>
  <si>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</si>
  <si>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</si>
  <si>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</si>
  <si>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</si>
  <si>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</si>
  <si>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</si>
  <si>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</si>
  <si>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</si>
  <si>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</si>
  <si>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</si>
  <si>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</si>
  <si>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</si>
  <si>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</si>
  <si>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</si>
  <si>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</si>
  <si>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</si>
  <si>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</si>
  <si>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</si>
  <si>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</si>
  <si>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</si>
  <si>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</si>
  <si>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</si>
  <si>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</si>
  <si>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</si>
  <si>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</si>
  <si>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</si>
  <si>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</si>
  <si>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</si>
  <si>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</si>
  <si>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</si>
  <si>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</si>
  <si>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</si>
  <si>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</si>
  <si>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</si>
  <si>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</si>
  <si>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</si>
  <si>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</si>
  <si>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</si>
  <si>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</si>
  <si>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</si>
  <si>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</si>
  <si>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</si>
  <si>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</si>
  <si>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</si>
  <si>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</si>
  <si>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</si>
  <si>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</si>
  <si>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</si>
  <si>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</si>
  <si>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</si>
  <si>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</si>
  <si>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</si>
  <si>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</si>
  <si>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</si>
  <si>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</si>
  <si>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</si>
  <si>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</si>
  <si>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</si>
  <si>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</si>
  <si>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</si>
  <si>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</si>
  <si>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</si>
  <si>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</si>
  <si>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</si>
  <si>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</si>
  <si>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</si>
  <si>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</si>
  <si>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</si>
  <si>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</si>
  <si>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</si>
  <si>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</si>
  <si>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</si>
  <si>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</si>
  <si>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</si>
  <si>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</si>
  <si>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</si>
  <si>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</si>
  <si>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</si>
  <si>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</si>
  <si>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</si>
  <si>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</si>
  <si>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</si>
  <si>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</si>
  <si>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</si>
  <si>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</si>
  <si>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</si>
  <si>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</si>
  <si>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</si>
  <si>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</si>
  <si>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</si>
  <si>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</si>
  <si>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</si>
  <si>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</si>
  <si>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</si>
  <si>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</si>
  <si>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</si>
  <si>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</si>
  <si>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</si>
  <si>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</si>
  <si>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</si>
  <si>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</si>
  <si>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</si>
  <si>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</si>
  <si>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</si>
  <si>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</si>
  <si>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</si>
  <si>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</si>
  <si>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</si>
  <si>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</si>
  <si>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</si>
  <si>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</si>
  <si>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</si>
  <si>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</si>
  <si>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</si>
  <si>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</si>
  <si>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</si>
  <si>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</si>
  <si>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</si>
  <si>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</si>
  <si>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</si>
  <si>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</si>
  <si>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</si>
  <si>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</si>
  <si>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</si>
  <si>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</si>
  <si>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</si>
  <si>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</si>
  <si>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</si>
  <si>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</si>
  <si>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</si>
  <si>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</si>
  <si>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</si>
  <si>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</si>
  <si>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</si>
  <si>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</si>
  <si>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</si>
  <si>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</si>
  <si>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</si>
  <si>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</si>
  <si>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</si>
  <si>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</si>
  <si>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</si>
  <si>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</si>
  <si>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</si>
  <si>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</si>
  <si>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</si>
  <si>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</si>
  <si>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</si>
  <si>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</si>
  <si>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</si>
  <si>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</si>
  <si>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</si>
  <si>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</si>
  <si>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</si>
  <si>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</si>
  <si>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</si>
  <si>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</si>
  <si>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</si>
  <si>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</si>
  <si>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</si>
  <si>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</si>
  <si>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</si>
  <si>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</si>
  <si>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</si>
  <si>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</si>
  <si>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</si>
  <si>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</si>
  <si>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</si>
  <si>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</si>
  <si>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</si>
  <si>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</si>
  <si>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</si>
  <si>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</si>
  <si>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</si>
  <si>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</si>
  <si>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</si>
  <si>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</si>
  <si>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</si>
  <si>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</si>
  <si>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</si>
  <si>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</si>
  <si>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</si>
  <si>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</si>
  <si>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</si>
  <si>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</si>
  <si>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</si>
  <si>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</si>
  <si>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</si>
  <si>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</si>
  <si>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</si>
  <si>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</si>
  <si>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</si>
  <si>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</si>
  <si>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</si>
  <si>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</si>
  <si>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</si>
  <si>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</si>
  <si>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</si>
  <si>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</si>
  <si>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</si>
  <si>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</si>
  <si>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</si>
  <si>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</si>
  <si>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</si>
  <si>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</si>
  <si>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</si>
  <si>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</si>
  <si>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</si>
  <si>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</si>
  <si>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</si>
  <si>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</si>
  <si>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</si>
  <si>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</si>
  <si>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</si>
  <si>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</si>
  <si>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</si>
  <si>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</si>
  <si>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</si>
  <si>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</si>
  <si>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</si>
  <si>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</si>
  <si>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</si>
  <si>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</si>
  <si>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</si>
  <si>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</si>
  <si>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</si>
  <si>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</si>
  <si>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</si>
  <si>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</si>
  <si>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</si>
  <si>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</si>
  <si>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</si>
  <si>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</si>
  <si>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</si>
  <si>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</si>
  <si>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</si>
  <si>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</si>
  <si>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</si>
  <si>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</si>
  <si>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</si>
  <si>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</si>
  <si>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</si>
  <si>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</si>
  <si>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</si>
  <si>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</si>
  <si>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</si>
  <si>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</si>
  <si>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</si>
  <si>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</si>
  <si>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</si>
  <si>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</si>
  <si>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</si>
  <si>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</si>
  <si>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</si>
  <si>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</si>
  <si>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</si>
  <si>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</si>
  <si>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</si>
  <si>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</si>
  <si>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</si>
  <si>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</si>
  <si>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</si>
  <si>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</si>
  <si>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</si>
  <si>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</si>
  <si>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</si>
  <si>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</si>
  <si>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</si>
  <si>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</si>
  <si>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</si>
  <si>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</si>
  <si>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</si>
  <si>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</si>
  <si>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</si>
  <si>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</si>
  <si>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</si>
  <si>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</si>
  <si>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</si>
  <si>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</si>
  <si>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</si>
  <si>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</si>
  <si>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</si>
  <si>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</si>
  <si>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</si>
  <si>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</si>
  <si>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</si>
  <si>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</si>
  <si>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</si>
  <si>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</si>
  <si>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</si>
  <si>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</si>
  <si>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</si>
  <si>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</si>
  <si>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</si>
  <si>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</si>
  <si>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</si>
  <si>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</si>
  <si>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</si>
  <si>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</si>
  <si>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</si>
  <si>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</si>
  <si>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</si>
  <si>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</si>
  <si>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</si>
  <si>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</si>
  <si>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</si>
  <si>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</si>
  <si>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</si>
  <si>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</si>
  <si>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</si>
  <si>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</si>
  <si>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</si>
  <si>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</si>
  <si>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</si>
  <si>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</si>
  <si>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</si>
  <si>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</si>
  <si>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</si>
  <si>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</si>
  <si>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</si>
  <si>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</si>
  <si>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</si>
  <si>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</si>
  <si>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</si>
  <si>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</si>
  <si>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</si>
  <si>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</si>
  <si>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</si>
  <si>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</si>
  <si>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</si>
  <si>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</si>
  <si>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</si>
  <si>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</si>
  <si>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</si>
  <si>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</si>
  <si>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</si>
  <si>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</si>
  <si>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</si>
  <si>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</si>
  <si>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</si>
  <si>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</si>
  <si>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</si>
  <si>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</si>
  <si>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</si>
  <si>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</si>
  <si>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</si>
  <si>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</si>
  <si>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</si>
  <si>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</si>
  <si>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</si>
  <si>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</si>
  <si>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</si>
  <si>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</si>
  <si>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</si>
  <si>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</si>
  <si>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</si>
  <si>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</si>
  <si>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</si>
  <si>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</si>
  <si>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</si>
  <si>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</si>
  <si>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</si>
  <si>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</si>
  <si>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</si>
  <si>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</si>
  <si>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</si>
  <si>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</si>
  <si>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</si>
  <si>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</si>
  <si>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</si>
  <si>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</si>
  <si>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</si>
  <si>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</si>
  <si>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</si>
  <si>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</si>
  <si>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</si>
  <si>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</si>
  <si>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</si>
  <si>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</si>
  <si>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</si>
  <si>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</si>
  <si>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</si>
  <si>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</si>
  <si>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</si>
  <si>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</si>
  <si>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</si>
  <si>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</si>
  <si>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</si>
  <si>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</si>
  <si>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</si>
  <si>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</si>
  <si>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</si>
  <si>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</si>
  <si>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</si>
  <si>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</si>
  <si>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</si>
  <si>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</si>
  <si>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</si>
  <si>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</si>
  <si>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</si>
  <si>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</si>
  <si>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</si>
  <si>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</si>
  <si>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</si>
  <si>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</si>
  <si>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</si>
  <si>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</si>
  <si>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</si>
  <si>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</si>
  <si>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</si>
  <si>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</si>
  <si>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</si>
  <si>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</si>
  <si>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</si>
  <si>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</si>
  <si>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</si>
  <si>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</si>
  <si>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</si>
  <si>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</si>
  <si>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</si>
  <si>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</si>
  <si>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</si>
  <si>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</si>
  <si>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</si>
  <si>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</si>
  <si>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</si>
  <si>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</si>
  <si>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</si>
  <si>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</si>
  <si>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</si>
  <si>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</si>
  <si>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</si>
  <si>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</si>
  <si>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</si>
  <si>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</si>
  <si>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</si>
  <si>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</si>
  <si>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</si>
  <si>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</si>
  <si>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</si>
  <si>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</si>
  <si>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</si>
  <si>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</si>
  <si>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</si>
  <si>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</si>
  <si>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</si>
  <si>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</si>
  <si>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</si>
  <si>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</si>
  <si>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</si>
  <si>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</si>
  <si>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</si>
  <si>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</si>
  <si>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</si>
  <si>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</si>
  <si>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</si>
  <si>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</si>
  <si>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</si>
  <si>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</si>
  <si>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</si>
  <si>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</si>
  <si>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</si>
  <si>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</si>
  <si>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</si>
  <si>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</si>
  <si>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</si>
  <si>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</si>
  <si>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</si>
  <si>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</si>
  <si>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</si>
  <si>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</si>
  <si>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</si>
  <si>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</si>
  <si>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</si>
  <si>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</si>
  <si>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</si>
  <si>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</si>
  <si>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</si>
  <si>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</si>
  <si>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</si>
  <si>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</si>
  <si>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</si>
  <si>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</si>
  <si>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</si>
  <si>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</si>
  <si>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</si>
  <si>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</si>
  <si>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</si>
  <si>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</si>
  <si>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</si>
  <si>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</si>
  <si>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</si>
  <si>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</si>
  <si>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</si>
  <si>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</si>
  <si>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</si>
  <si>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</si>
  <si>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</si>
  <si>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</si>
  <si>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</si>
  <si>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</si>
  <si>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</si>
  <si>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</si>
  <si>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</si>
  <si>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</si>
  <si>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</si>
  <si>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</si>
  <si>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</si>
  <si>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</si>
  <si>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</si>
  <si>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</si>
  <si>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</si>
  <si>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</si>
  <si>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</si>
  <si>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</si>
  <si>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</si>
  <si>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</si>
  <si>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</si>
  <si>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</si>
  <si>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</si>
  <si>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</si>
  <si>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</si>
  <si>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</si>
  <si>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</si>
  <si>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</si>
  <si>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</si>
  <si>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</si>
  <si>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</si>
  <si>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</si>
  <si>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</si>
  <si>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</si>
  <si>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</si>
  <si>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</si>
  <si>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</si>
  <si>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</si>
  <si>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</si>
  <si>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</si>
  <si>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</si>
  <si>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</si>
  <si>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</si>
  <si>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</si>
  <si>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</si>
  <si>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</si>
  <si>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</si>
  <si>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</si>
  <si>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</si>
  <si>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</si>
  <si>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</si>
  <si>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</si>
  <si>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</si>
  <si>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</si>
  <si>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</si>
  <si>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</si>
  <si>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</si>
  <si>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</si>
  <si>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</si>
  <si>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</si>
  <si>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</si>
  <si>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</si>
  <si>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</si>
  <si>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</si>
  <si>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</si>
  <si>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</si>
  <si>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</si>
  <si>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</si>
  <si>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</si>
  <si>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</si>
  <si>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</si>
  <si>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</si>
  <si>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</si>
  <si>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</si>
  <si>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</si>
  <si>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</si>
  <si>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</si>
  <si>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</si>
  <si>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</si>
  <si>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</si>
  <si>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</si>
  <si>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</si>
  <si>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</si>
  <si>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</si>
  <si>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</si>
  <si>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</si>
  <si>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</si>
  <si>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</si>
  <si>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</si>
  <si>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</si>
  <si>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</si>
  <si>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</si>
  <si>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</si>
  <si>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</si>
  <si>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</si>
  <si>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</si>
  <si>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</si>
  <si>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</si>
  <si>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</si>
  <si>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</si>
  <si>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</si>
  <si>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</si>
  <si>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</si>
  <si>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</si>
  <si>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</si>
  <si>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</si>
  <si>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</si>
  <si>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</si>
  <si>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</si>
  <si>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</si>
  <si>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</si>
  <si>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</si>
  <si>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</si>
  <si>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</si>
  <si>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</si>
  <si>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</si>
  <si>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</si>
  <si>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</si>
  <si>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</si>
  <si>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</si>
  <si>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</si>
  <si>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</si>
  <si>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</si>
  <si>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</si>
  <si>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</si>
  <si>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</si>
  <si>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</si>
  <si>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</si>
  <si>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</si>
  <si>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</si>
  <si>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</si>
  <si>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</si>
  <si>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</si>
  <si>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</si>
  <si>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</si>
  <si>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</si>
  <si>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</si>
  <si>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</si>
  <si>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</si>
  <si>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</si>
  <si>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</si>
  <si>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</si>
  <si>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</si>
  <si>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</si>
  <si>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</si>
  <si>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</si>
  <si>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</si>
  <si>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</si>
  <si>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</si>
  <si>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</si>
  <si>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</si>
  <si>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</si>
  <si>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</si>
  <si>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</si>
  <si>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</si>
  <si>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</si>
  <si>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</si>
  <si>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</si>
  <si>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</si>
  <si>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</si>
  <si>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</si>
  <si>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</si>
  <si>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</si>
  <si>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</si>
  <si>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</si>
  <si>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</si>
  <si>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</si>
  <si>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</si>
  <si>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</si>
  <si>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</si>
  <si>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</si>
  <si>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</si>
  <si>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</si>
  <si>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</si>
  <si>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</si>
  <si>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</si>
  <si>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</si>
  <si>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</si>
  <si>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</si>
  <si>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</si>
  <si>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</si>
  <si>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</si>
  <si>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</si>
  <si>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</si>
  <si>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</si>
  <si>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</si>
  <si>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</si>
  <si>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</si>
  <si>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</si>
  <si>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</si>
  <si>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</si>
  <si>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</si>
  <si>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</si>
  <si>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</si>
  <si>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</si>
  <si>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</si>
  <si>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</si>
  <si>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</si>
  <si>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</si>
  <si>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</si>
  <si>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</si>
  <si>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</si>
  <si>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</si>
  <si>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</si>
  <si>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</si>
  <si>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</si>
  <si>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</si>
  <si>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</si>
  <si>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</si>
  <si>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</si>
  <si>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</si>
  <si>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</si>
  <si>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</si>
  <si>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</si>
  <si>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</si>
  <si>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</si>
  <si>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</si>
  <si>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</si>
  <si>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</si>
  <si>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</si>
  <si>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</si>
  <si>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</si>
  <si>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</si>
  <si>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</si>
  <si>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</si>
  <si>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</si>
  <si>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</si>
  <si>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</si>
  <si>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</si>
  <si>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</si>
  <si>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</si>
  <si>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</si>
  <si>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</si>
  <si>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</si>
  <si>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</si>
  <si>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</si>
  <si>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</si>
  <si>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</si>
  <si>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</si>
  <si>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</si>
  <si>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</si>
  <si>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</si>
  <si>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</si>
  <si>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</si>
  <si>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</si>
  <si>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</si>
  <si>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</si>
  <si>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</si>
  <si>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</si>
  <si>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</si>
  <si>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</si>
  <si>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</si>
  <si>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</si>
  <si>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</si>
  <si>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</si>
  <si>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</si>
  <si>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</si>
  <si>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</si>
  <si>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</si>
  <si>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</si>
  <si>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</si>
  <si>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</si>
  <si>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</si>
  <si>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</si>
  <si>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</si>
  <si>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</si>
  <si>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</si>
  <si>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</si>
  <si>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</si>
  <si>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</si>
  <si>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</si>
  <si>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</si>
  <si>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</si>
  <si>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</si>
  <si>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</si>
  <si>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</si>
  <si>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</si>
  <si>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</si>
  <si>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</si>
  <si>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</si>
  <si>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</si>
  <si>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</si>
  <si>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</si>
  <si>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</si>
  <si>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</si>
  <si>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</si>
  <si>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</si>
  <si>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</si>
  <si>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</si>
  <si>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</si>
  <si>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</si>
  <si>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</si>
  <si>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</si>
  <si>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</si>
  <si>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</si>
  <si>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</si>
  <si>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</si>
  <si>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</si>
  <si>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</si>
  <si>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</si>
  <si>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</si>
  <si>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</si>
  <si>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</si>
  <si>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</si>
  <si>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</si>
  <si>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</si>
  <si>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</si>
  <si>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</si>
  <si>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</si>
  <si>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</si>
  <si>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</si>
  <si>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</si>
  <si>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</si>
  <si>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</si>
  <si>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</si>
  <si>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</si>
  <si>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</si>
  <si>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</si>
  <si>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</si>
  <si>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</si>
  <si>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</si>
  <si>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</si>
  <si>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</si>
  <si>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</si>
  <si>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</si>
  <si>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</si>
  <si>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</si>
  <si>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</si>
  <si>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</si>
  <si>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</si>
  <si>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</si>
  <si>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</si>
  <si>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</si>
  <si>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</si>
  <si>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</si>
  <si>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</si>
  <si>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</si>
  <si>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</si>
  <si>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</si>
  <si>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</si>
  <si>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</si>
  <si>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</si>
  <si>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</si>
  <si>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</si>
  <si>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</si>
  <si>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</si>
  <si>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</si>
  <si>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</si>
  <si>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</si>
  <si>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</si>
  <si>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</si>
  <si>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</si>
  <si>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</si>
  <si>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</si>
  <si>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</si>
  <si>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</si>
  <si>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</si>
  <si>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</si>
  <si>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</si>
  <si>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</si>
  <si>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</si>
  <si>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</si>
  <si>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</si>
  <si>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</si>
  <si>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</si>
  <si>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</si>
  <si>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</si>
  <si>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</si>
  <si>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</si>
  <si>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</si>
  <si>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</si>
  <si>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</si>
  <si>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</si>
  <si>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</si>
  <si>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</si>
  <si>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</si>
  <si>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</si>
  <si>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</si>
  <si>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</si>
  <si>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</si>
  <si>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</si>
  <si>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</si>
  <si>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</si>
  <si>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</si>
  <si>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</si>
  <si>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</si>
  <si>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</si>
  <si>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</si>
  <si>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</si>
  <si>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</si>
  <si>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</si>
  <si>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</si>
  <si>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</si>
  <si>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</si>
  <si>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</si>
  <si>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</si>
  <si>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</si>
  <si>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</si>
  <si>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</si>
  <si>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</si>
  <si>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</si>
  <si>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</si>
  <si>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</si>
  <si>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</si>
  <si>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</si>
  <si>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</si>
  <si>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</si>
  <si>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</si>
  <si>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</si>
  <si>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</si>
  <si>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</si>
  <si>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</si>
  <si>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</si>
  <si>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</si>
  <si>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</si>
  <si>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</si>
  <si>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</si>
  <si>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</si>
  <si>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</si>
  <si>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</si>
  <si>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</si>
  <si>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</si>
  <si>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</si>
  <si>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</si>
  <si>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</si>
  <si>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</si>
  <si>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</si>
  <si>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</si>
  <si>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</si>
  <si>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</si>
  <si>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</si>
  <si>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</si>
  <si>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</si>
  <si>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</si>
  <si>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</si>
  <si>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</si>
  <si>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</si>
  <si>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</si>
  <si>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</si>
  <si>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</si>
  <si>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</si>
  <si>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</si>
  <si>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</si>
  <si>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</si>
  <si>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</si>
  <si>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</si>
  <si>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</si>
  <si>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</si>
  <si>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</si>
  <si>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</si>
  <si>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</si>
  <si>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</si>
  <si>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</si>
  <si>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</si>
  <si>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</si>
  <si>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</si>
  <si>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</si>
  <si>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</si>
  <si>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</si>
  <si>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</si>
  <si>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</si>
  <si>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</si>
  <si>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</si>
  <si>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</si>
  <si>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</si>
  <si>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</si>
  <si>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</si>
  <si>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</si>
  <si>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</si>
  <si>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</si>
  <si>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</si>
  <si>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</si>
  <si>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</si>
  <si>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</si>
  <si>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</si>
  <si>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</si>
  <si>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</si>
  <si>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</si>
  <si>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</si>
  <si>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</si>
  <si>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</si>
  <si>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</si>
  <si>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</si>
  <si>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</si>
  <si>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</si>
  <si>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</si>
  <si>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</si>
  <si>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</si>
  <si>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</si>
  <si>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</si>
  <si>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</si>
  <si>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</si>
  <si>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</si>
  <si>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</si>
  <si>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</si>
  <si>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</si>
  <si>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</si>
  <si>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</si>
  <si>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</si>
  <si>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</si>
  <si>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</si>
  <si>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</si>
  <si>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</si>
  <si>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</si>
  <si>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</si>
  <si>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</si>
  <si>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</si>
  <si>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</si>
  <si>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</si>
  <si>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</si>
  <si>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</si>
  <si>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</si>
  <si>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</si>
  <si>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</si>
  <si>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</si>
  <si>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</si>
  <si>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</si>
  <si>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</si>
  <si>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</si>
  <si>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</si>
  <si>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</si>
  <si>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</si>
  <si>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</si>
  <si>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</si>
  <si>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</si>
  <si>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</si>
  <si>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</si>
  <si>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</si>
  <si>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</si>
  <si>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</si>
  <si>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</si>
  <si>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</si>
  <si>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</si>
  <si>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</si>
  <si>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</si>
  <si>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</si>
  <si>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</si>
  <si>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</si>
  <si>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</si>
  <si>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</si>
  <si>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</si>
  <si>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</si>
  <si>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</si>
  <si>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</si>
  <si>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</si>
  <si>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</si>
  <si>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</si>
  <si>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</si>
  <si>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</si>
  <si>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</si>
  <si>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</si>
  <si>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</si>
  <si>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</si>
  <si>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</si>
  <si>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</si>
  <si>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</si>
  <si>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</si>
  <si>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</si>
  <si>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</si>
  <si>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</si>
  <si>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</si>
  <si>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</si>
  <si>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</si>
  <si>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</si>
  <si>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</si>
  <si>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</si>
  <si>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</si>
  <si>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</si>
  <si>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</si>
  <si>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</si>
  <si>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</si>
  <si>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</si>
  <si>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</si>
  <si>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</si>
  <si>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</si>
  <si>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</si>
  <si>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</si>
  <si>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</si>
  <si>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</si>
  <si>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</si>
  <si>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</si>
  <si>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</si>
  <si>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</si>
  <si>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</si>
  <si>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</si>
  <si>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</si>
  <si>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</si>
  <si>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</si>
  <si>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</si>
  <si>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</si>
  <si>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</si>
  <si>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</si>
  <si>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</si>
  <si>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</si>
  <si>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</si>
  <si>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</si>
  <si>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</si>
  <si>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</si>
  <si>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</si>
  <si>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</si>
  <si>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</si>
  <si>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</si>
  <si>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</si>
  <si>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</si>
  <si>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</si>
  <si>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</si>
  <si>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</si>
  <si>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</si>
  <si>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</si>
  <si>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</si>
  <si>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</si>
  <si>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</si>
  <si>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</si>
  <si>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</si>
  <si>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</si>
  <si>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</si>
  <si>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</si>
  <si>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</si>
  <si>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</si>
  <si>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</si>
  <si>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</si>
  <si>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</si>
  <si>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</si>
  <si>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</si>
  <si>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</si>
  <si>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</si>
  <si>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</si>
  <si>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</si>
  <si>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</si>
  <si>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</si>
  <si>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</si>
  <si>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</si>
  <si>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</si>
  <si>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</si>
  <si>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</si>
  <si>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</si>
  <si>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</si>
  <si>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</si>
  <si>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</si>
  <si>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</si>
  <si>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</si>
  <si>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</si>
  <si>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</si>
  <si>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</si>
  <si>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</si>
  <si>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</si>
  <si>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</si>
  <si>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</si>
  <si>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</si>
  <si>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</si>
  <si>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</si>
  <si>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</si>
  <si>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</si>
  <si>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</si>
  <si>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</si>
  <si>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</si>
  <si>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</si>
  <si>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</si>
  <si>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</si>
  <si>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</si>
  <si>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</si>
  <si>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</si>
  <si>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</si>
  <si>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</si>
  <si>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</si>
  <si>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</si>
  <si>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</si>
  <si>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</si>
  <si>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</si>
  <si>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</si>
  <si>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</si>
  <si>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</si>
  <si>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</si>
  <si>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</si>
  <si>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</si>
  <si>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</si>
  <si>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</si>
  <si>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</si>
  <si>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</si>
  <si>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</si>
  <si>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</si>
  <si>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</si>
  <si>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</si>
  <si>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</si>
  <si>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</si>
  <si>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</si>
  <si>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</si>
  <si>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</si>
  <si>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</si>
  <si>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</si>
  <si>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</si>
  <si>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</si>
  <si>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</si>
  <si>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</si>
  <si>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</si>
  <si>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</si>
  <si>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</si>
  <si>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</si>
  <si>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</si>
  <si>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</si>
  <si>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</si>
  <si>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</si>
  <si>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</si>
  <si>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</si>
  <si>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</si>
  <si>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</si>
  <si>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</si>
  <si>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</si>
  <si>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</si>
  <si>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</si>
  <si>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</si>
  <si>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</si>
  <si>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</si>
  <si>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</si>
  <si>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</si>
  <si>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</si>
  <si>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</si>
  <si>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</si>
  <si>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</si>
  <si>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</si>
  <si>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</si>
  <si>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</si>
  <si>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</si>
  <si>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</si>
  <si>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</si>
  <si>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</si>
  <si>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</si>
  <si>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</si>
  <si>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</si>
  <si>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</si>
  <si>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</si>
  <si>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</si>
  <si>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</si>
  <si>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</si>
  <si>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</si>
  <si>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</si>
  <si>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</si>
  <si>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</si>
  <si>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</si>
  <si>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</si>
  <si>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</si>
  <si>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</si>
  <si>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</si>
  <si>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</si>
  <si>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</si>
  <si>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</si>
  <si>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</si>
  <si>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</si>
  <si>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</si>
  <si>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</si>
  <si>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</si>
  <si>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</si>
  <si>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</si>
  <si>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</si>
  <si>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</si>
  <si>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</si>
  <si>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</si>
  <si>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</si>
  <si>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</si>
  <si>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</si>
  <si>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</si>
  <si>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</si>
  <si>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</si>
  <si>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</si>
  <si>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</si>
  <si>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</si>
  <si>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</si>
  <si>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</si>
  <si>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</si>
  <si>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</si>
  <si>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</si>
  <si>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</si>
  <si>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</si>
  <si>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</si>
  <si>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</si>
  <si>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</si>
  <si>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</si>
  <si>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</si>
  <si>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</si>
  <si>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</si>
  <si>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</si>
  <si>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</si>
  <si>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</si>
  <si>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</si>
  <si>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</si>
  <si>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</si>
  <si>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</si>
  <si>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</si>
  <si>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</si>
  <si>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</si>
  <si>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</si>
  <si>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</si>
  <si>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</si>
  <si>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</si>
  <si>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</si>
  <si>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</si>
  <si>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</si>
  <si>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</si>
  <si>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</si>
  <si>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</si>
  <si>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</si>
  <si>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</si>
  <si>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</si>
  <si>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</si>
  <si>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</si>
  <si>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</si>
  <si>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</si>
  <si>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</si>
  <si>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</si>
  <si>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</si>
  <si>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</si>
  <si>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</si>
  <si>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</si>
  <si>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</si>
  <si>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</si>
  <si>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</si>
  <si>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</si>
  <si>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</si>
  <si>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</si>
  <si>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</si>
  <si>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</si>
  <si>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</si>
  <si>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</si>
  <si>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</si>
  <si>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</si>
  <si>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</si>
  <si>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</si>
  <si>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</si>
  <si>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</si>
  <si>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</si>
  <si>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</si>
  <si>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</si>
  <si>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</si>
  <si>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</si>
  <si>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</si>
  <si>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</si>
  <si>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</si>
  <si>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</si>
  <si>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</si>
  <si>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</si>
  <si>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</si>
  <si>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</si>
  <si>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</si>
  <si>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</si>
  <si>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</si>
  <si>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</si>
  <si>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</si>
  <si>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</si>
  <si>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</si>
  <si>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</si>
  <si>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</si>
  <si>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</si>
  <si>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</si>
  <si>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</si>
  <si>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</si>
  <si>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</si>
  <si>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</si>
  <si>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</si>
  <si>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</si>
  <si>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</si>
  <si>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</si>
  <si>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</si>
  <si>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</si>
  <si>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</si>
  <si>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</si>
  <si>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</si>
  <si>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</si>
  <si>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</si>
  <si>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</si>
  <si>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</si>
  <si>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</si>
  <si>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</si>
  <si>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</si>
  <si>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</si>
  <si>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</si>
  <si>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</si>
  <si>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</si>
  <si>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</si>
  <si>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</si>
  <si>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</si>
  <si>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</si>
  <si>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</si>
  <si>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</si>
  <si>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</si>
  <si>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</si>
  <si>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</si>
  <si>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</si>
  <si>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</si>
  <si>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</si>
  <si>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</si>
  <si>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</si>
  <si>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</si>
  <si>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</si>
  <si>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</si>
  <si>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</si>
  <si>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</si>
  <si>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</si>
  <si>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</si>
  <si>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</si>
  <si>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</si>
  <si>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</si>
  <si>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</si>
  <si>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</si>
  <si>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</si>
  <si>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</si>
  <si>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</si>
  <si>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</si>
  <si>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</si>
  <si>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</si>
  <si>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</si>
  <si>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</si>
  <si>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</si>
  <si>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</si>
  <si>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</si>
  <si>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</si>
  <si>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</si>
  <si>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</si>
  <si>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</si>
  <si>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</si>
  <si>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</si>
  <si>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</si>
  <si>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</si>
  <si>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</si>
  <si>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</si>
  <si>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</si>
  <si>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</si>
  <si>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</si>
  <si>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</si>
  <si>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</si>
  <si>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</si>
  <si>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</si>
  <si>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</si>
  <si>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</si>
  <si>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</si>
  <si>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</si>
  <si>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</si>
  <si>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</si>
  <si>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</si>
  <si>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</si>
  <si>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</si>
  <si>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</si>
  <si>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</si>
  <si>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</si>
  <si>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</si>
  <si>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</si>
  <si>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</si>
  <si>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</si>
  <si>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</si>
  <si>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</si>
  <si>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</si>
  <si>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</si>
  <si>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</si>
  <si>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</si>
  <si>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</si>
  <si>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</si>
  <si>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</si>
  <si>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</si>
  <si>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</si>
  <si>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</si>
  <si>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</si>
  <si>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</si>
  <si>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</si>
  <si>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</si>
  <si>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</si>
  <si>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</si>
  <si>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</si>
  <si>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</si>
  <si>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</si>
  <si>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</si>
  <si>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</si>
  <si>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</si>
  <si>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</si>
  <si>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</si>
  <si>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</si>
  <si>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</si>
  <si>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</si>
  <si>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</si>
  <si>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</si>
  <si>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</si>
  <si>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</si>
  <si>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</si>
  <si>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</si>
  <si>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</si>
  <si>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</si>
  <si>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</si>
  <si>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</si>
  <si>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</si>
  <si>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</si>
  <si>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</si>
  <si>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</si>
  <si>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</si>
  <si>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</si>
  <si>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</si>
  <si>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</si>
  <si>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</si>
  <si>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</si>
  <si>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</si>
  <si>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</si>
  <si>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</si>
  <si>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</si>
  <si>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</si>
  <si>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</si>
  <si>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</si>
  <si>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</si>
  <si>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</si>
  <si>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</si>
  <si>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</si>
  <si>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</si>
  <si>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</si>
  <si>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</si>
  <si>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</si>
  <si>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</si>
  <si>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</si>
  <si>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</si>
  <si>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</si>
  <si>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</si>
  <si>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</si>
  <si>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</si>
  <si>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</si>
  <si>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</si>
  <si>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</si>
  <si>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</si>
  <si>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</si>
  <si>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</si>
  <si>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</si>
  <si>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</si>
  <si>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</si>
  <si>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</si>
  <si>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</si>
  <si>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</si>
  <si>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</si>
  <si>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</si>
  <si>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</si>
  <si>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</si>
  <si>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</si>
  <si>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</si>
  <si>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</si>
  <si>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</si>
  <si>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</si>
  <si>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</si>
  <si>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</si>
  <si>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</si>
  <si>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</si>
  <si>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</si>
  <si>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</si>
  <si>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</si>
  <si>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</si>
  <si>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</si>
  <si>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</si>
  <si>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</si>
  <si>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</si>
  <si>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</si>
  <si>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</si>
  <si>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</si>
  <si>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</si>
  <si>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</si>
  <si>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</si>
  <si>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</si>
  <si>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</si>
  <si>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</si>
  <si>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</si>
  <si>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</si>
  <si>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</si>
  <si>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</si>
  <si>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</si>
  <si>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</si>
  <si>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</si>
  <si>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</si>
  <si>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</si>
  <si>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</si>
  <si>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</si>
  <si>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</si>
  <si>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</si>
  <si>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</si>
  <si>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</si>
  <si>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</si>
  <si>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</si>
  <si>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</si>
  <si>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</si>
  <si>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</si>
  <si>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</si>
  <si>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</si>
  <si>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</si>
  <si>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</si>
  <si>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</si>
  <si>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</si>
  <si>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</si>
  <si>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</si>
  <si>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</si>
  <si>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</si>
  <si>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</si>
  <si>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</si>
  <si>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</si>
  <si>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</si>
  <si>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</si>
  <si>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</si>
  <si>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</si>
  <si>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</si>
  <si>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</si>
  <si>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</si>
  <si>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</si>
  <si>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</si>
  <si>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</si>
  <si>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</si>
  <si>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</si>
  <si>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</si>
  <si>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</si>
  <si>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</si>
  <si>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</si>
  <si>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</si>
  <si>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</si>
  <si>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</si>
  <si>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</si>
  <si>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</si>
  <si>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</si>
  <si>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</si>
  <si>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</si>
  <si>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</si>
  <si>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</si>
  <si>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</si>
  <si>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</si>
  <si>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</si>
  <si>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</si>
  <si>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</si>
  <si>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</si>
  <si>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</si>
  <si>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</si>
  <si>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</si>
  <si>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</si>
  <si>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</si>
  <si>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</si>
  <si>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</si>
  <si>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</si>
  <si>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</si>
  <si>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</si>
  <si>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</si>
  <si>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</si>
  <si>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</si>
  <si>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</si>
  <si>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</si>
  <si>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</si>
  <si>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</si>
  <si>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</si>
  <si>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</si>
  <si>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</si>
  <si>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</si>
  <si>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</si>
  <si>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</si>
  <si>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</si>
  <si>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</si>
  <si>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</si>
  <si>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</si>
  <si>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</si>
  <si>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</si>
  <si>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</si>
  <si>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</si>
  <si>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</si>
  <si>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</si>
  <si>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</si>
  <si>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</si>
  <si>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</si>
  <si>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</si>
  <si>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</si>
  <si>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</si>
  <si>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</si>
  <si>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</si>
  <si>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</si>
  <si>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</si>
  <si>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</si>
  <si>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</si>
  <si>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</si>
  <si>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</si>
  <si>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</si>
  <si>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</si>
  <si>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</si>
  <si>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</si>
  <si>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</si>
  <si>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</si>
  <si>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</si>
  <si>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</si>
  <si>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</si>
  <si>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</si>
  <si>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</si>
  <si>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</si>
  <si>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</si>
  <si>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</si>
  <si>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</si>
  <si>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</si>
  <si>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</si>
  <si>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</si>
  <si>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</si>
  <si>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</si>
  <si>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</si>
  <si>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</si>
  <si>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</si>
  <si>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</si>
  <si>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</si>
  <si>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</si>
  <si>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</si>
  <si>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</si>
  <si>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</si>
  <si>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</si>
  <si>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</si>
  <si>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</si>
  <si>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</si>
  <si>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</si>
  <si>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</si>
  <si>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</si>
  <si>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</si>
  <si>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</si>
  <si>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</si>
  <si>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</si>
  <si>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</si>
  <si>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</si>
  <si>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</si>
  <si>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</si>
  <si>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</si>
  <si>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</si>
  <si>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</si>
  <si>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</si>
  <si>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</si>
  <si>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</si>
  <si>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</si>
  <si>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</si>
  <si>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</si>
  <si>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</si>
  <si>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</si>
  <si>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</si>
  <si>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</si>
  <si>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</si>
  <si>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</si>
  <si>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</si>
  <si>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</si>
  <si>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</si>
  <si>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</si>
  <si>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</si>
  <si>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</si>
  <si>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</si>
  <si>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</si>
  <si>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</si>
  <si>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</si>
  <si>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</si>
  <si>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</si>
  <si>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</si>
  <si>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</si>
  <si>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</si>
  <si>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</si>
  <si>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</si>
  <si>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</si>
  <si>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</si>
  <si>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</si>
  <si>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</si>
  <si>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</si>
  <si>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</si>
  <si>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</si>
  <si>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</si>
  <si>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</si>
  <si>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</si>
  <si>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</si>
  <si>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</si>
  <si>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</si>
  <si>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</si>
  <si>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</si>
  <si>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</si>
  <si>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</si>
  <si>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</si>
  <si>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</si>
  <si>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</si>
  <si>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</si>
  <si>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</si>
  <si>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</si>
  <si>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</si>
  <si>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</si>
  <si>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</si>
  <si>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</si>
  <si>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</si>
  <si>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</si>
  <si>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</si>
  <si>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</si>
  <si>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</si>
  <si>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</si>
  <si>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</si>
  <si>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</si>
  <si>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</si>
  <si>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</si>
  <si>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</si>
  <si>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</si>
  <si>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</si>
  <si>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</si>
  <si>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</si>
  <si>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</si>
  <si>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</si>
  <si>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</si>
  <si>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</si>
  <si>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</si>
  <si>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</si>
  <si>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</si>
  <si>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</si>
  <si>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</si>
  <si>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</si>
  <si>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</si>
  <si>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</si>
  <si>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</si>
  <si>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</si>
  <si>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</si>
  <si>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</si>
  <si>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</si>
  <si>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</si>
  <si>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</si>
  <si>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</si>
  <si>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</si>
  <si>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</si>
  <si>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</si>
  <si>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</si>
  <si>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</si>
  <si>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</si>
  <si>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</si>
  <si>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</si>
  <si>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</si>
  <si>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</si>
  <si>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</si>
  <si>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</si>
  <si>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</si>
  <si>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</si>
  <si>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</si>
  <si>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</si>
  <si>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</si>
  <si>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</si>
  <si>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</si>
  <si>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</si>
  <si>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</si>
  <si>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</si>
  <si>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</si>
  <si>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</si>
  <si>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</si>
  <si>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</si>
  <si>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</si>
  <si>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</si>
  <si>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</si>
  <si>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</si>
  <si>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</si>
  <si>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</si>
  <si>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</si>
  <si>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</si>
  <si>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</si>
  <si>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</si>
  <si>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</si>
  <si>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</si>
  <si>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</si>
  <si>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</si>
  <si>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</si>
  <si>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</si>
  <si>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</si>
  <si>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</si>
  <si>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</si>
  <si>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</si>
  <si>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</si>
  <si>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</si>
  <si>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</si>
  <si>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</si>
  <si>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</si>
  <si>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</si>
  <si>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</si>
  <si>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</si>
  <si>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</si>
  <si>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</si>
  <si>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</si>
  <si>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</si>
  <si>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</si>
  <si>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</si>
  <si>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</si>
  <si>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</si>
  <si>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</si>
  <si>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</si>
  <si>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</si>
  <si>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</si>
  <si>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</si>
  <si>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</si>
  <si>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</si>
  <si>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</si>
  <si>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</si>
  <si>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</si>
  <si>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</si>
  <si>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</si>
  <si>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</si>
  <si>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</si>
  <si>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</si>
  <si>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</si>
  <si>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</si>
  <si>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</si>
  <si>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</si>
  <si>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</si>
  <si>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</si>
  <si>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</si>
  <si>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</si>
  <si>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</si>
  <si>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</si>
  <si>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</si>
  <si>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</si>
  <si>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</si>
  <si>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</si>
  <si>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</si>
  <si>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</si>
  <si>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</si>
  <si>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</si>
  <si>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</si>
  <si>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</si>
  <si>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</si>
  <si>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</si>
  <si>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</si>
  <si>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</si>
  <si>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</si>
  <si>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</si>
  <si>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</si>
  <si>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</si>
  <si>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</si>
  <si>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</si>
  <si>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</si>
  <si>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</si>
  <si>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</si>
  <si>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</si>
  <si>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</si>
  <si>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</si>
  <si>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</si>
  <si>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</si>
  <si>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</si>
  <si>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</si>
  <si>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</si>
  <si>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</si>
  <si>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</si>
  <si>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</si>
  <si>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</si>
  <si>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</si>
  <si>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</si>
  <si>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</si>
  <si>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</si>
  <si>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</si>
  <si>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</si>
  <si>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</si>
  <si>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</si>
  <si>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</si>
  <si>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</si>
  <si>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</si>
  <si>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</si>
  <si>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</si>
  <si>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</si>
  <si>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</si>
  <si>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</si>
  <si>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</si>
  <si>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</si>
  <si>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</si>
  <si>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</si>
  <si>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</si>
  <si>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</si>
  <si>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</si>
  <si>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</si>
  <si>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</si>
  <si>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</si>
  <si>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</si>
  <si>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</si>
  <si>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</si>
  <si>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</si>
  <si>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</si>
  <si>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</si>
  <si>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</si>
  <si>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</si>
  <si>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</si>
  <si>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</si>
  <si>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</si>
  <si>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</si>
  <si>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</si>
  <si>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</si>
  <si>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</si>
  <si>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</si>
  <si>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</si>
  <si>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</si>
  <si>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</si>
  <si>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</si>
  <si>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</si>
  <si>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</si>
  <si>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</si>
  <si>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</si>
  <si>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</si>
  <si>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</si>
  <si>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</si>
  <si>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</si>
  <si>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</si>
  <si>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</si>
  <si>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</si>
  <si>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</si>
  <si>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</si>
  <si>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</si>
  <si>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</si>
  <si>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</si>
  <si>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</si>
  <si>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</si>
  <si>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</si>
  <si>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</si>
  <si>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</si>
  <si>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</si>
  <si>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</si>
  <si>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</si>
  <si>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</si>
  <si>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</si>
  <si>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</si>
  <si>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</si>
  <si>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</si>
  <si>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</si>
  <si>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</si>
  <si>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</si>
  <si>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</si>
  <si>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</si>
  <si>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</si>
  <si>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</si>
  <si>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</si>
  <si>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</si>
  <si>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</si>
  <si>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</si>
  <si>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</si>
  <si>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</si>
  <si>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</si>
  <si>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</si>
  <si>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</si>
  <si>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</si>
  <si>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</si>
  <si>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</si>
  <si>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</si>
  <si>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</si>
  <si>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</si>
  <si>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</si>
  <si>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</si>
  <si>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</si>
  <si>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</si>
  <si>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</si>
  <si>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</si>
  <si>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</si>
  <si>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</si>
  <si>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</si>
  <si>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</si>
  <si>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</si>
  <si>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</si>
  <si>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</si>
  <si>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</si>
  <si>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</si>
  <si>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</si>
  <si>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</si>
  <si>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</si>
  <si>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</si>
  <si>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</si>
  <si>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</si>
  <si>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</si>
  <si>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</si>
  <si>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</si>
  <si>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</si>
  <si>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</si>
  <si>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</si>
  <si>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</si>
  <si>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</si>
  <si>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</si>
  <si>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</si>
  <si>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</si>
  <si>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</si>
  <si>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</si>
  <si>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</si>
  <si>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</si>
  <si>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</si>
  <si>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</si>
  <si>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</si>
  <si>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</si>
  <si>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</si>
  <si>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</si>
  <si>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</si>
  <si>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</si>
  <si>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</si>
  <si>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</si>
  <si>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</si>
  <si>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</si>
  <si>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</si>
  <si>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</si>
  <si>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</si>
  <si>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</si>
  <si>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</si>
  <si>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</si>
  <si>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</si>
  <si>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</si>
  <si>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</si>
  <si>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</si>
  <si>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</si>
  <si>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</si>
  <si>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</si>
  <si>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</si>
  <si>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</si>
  <si>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</si>
  <si>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</si>
  <si>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</si>
  <si>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</si>
  <si>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</si>
  <si>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</si>
  <si>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</si>
  <si>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</si>
  <si>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</si>
  <si>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</si>
  <si>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</si>
  <si>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</si>
  <si>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</si>
  <si>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</si>
  <si>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</si>
  <si>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</si>
  <si>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</si>
  <si>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</si>
  <si>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</si>
  <si>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</si>
  <si>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</si>
  <si>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</si>
  <si>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</si>
  <si>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</si>
  <si>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</si>
  <si>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</si>
  <si>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</si>
  <si>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</si>
  <si>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</si>
  <si>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</si>
  <si>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</si>
  <si>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</si>
  <si>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</si>
  <si>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</si>
  <si>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</si>
  <si>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</si>
  <si>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</si>
  <si>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</si>
  <si>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</si>
  <si>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</si>
  <si>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</si>
  <si>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</si>
  <si>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</si>
  <si>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</si>
  <si>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</si>
  <si>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</si>
  <si>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</si>
  <si>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</si>
  <si>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</si>
  <si>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</si>
  <si>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</si>
  <si>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</si>
  <si>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</si>
  <si>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</si>
  <si>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</si>
  <si>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</si>
  <si>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</si>
  <si>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</si>
  <si>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</si>
  <si>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</si>
  <si>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</si>
  <si>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</si>
  <si>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</si>
  <si>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</si>
  <si>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</si>
  <si>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</si>
  <si>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</si>
  <si>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</si>
  <si>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</si>
  <si>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</si>
  <si>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</si>
  <si>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</si>
  <si>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</si>
  <si>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</si>
  <si>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</si>
  <si>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</si>
  <si>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</si>
  <si>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</si>
  <si>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</si>
  <si>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</si>
  <si>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</si>
  <si>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</si>
  <si>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</si>
  <si>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</si>
  <si>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</si>
  <si>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</si>
  <si>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</si>
  <si>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</si>
  <si>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</si>
  <si>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</si>
  <si>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</si>
  <si>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</si>
  <si>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</si>
  <si>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</si>
  <si>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</si>
  <si>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</si>
  <si>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</si>
  <si>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</si>
  <si>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</si>
  <si>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</si>
  <si>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</si>
  <si>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</si>
  <si>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</si>
  <si>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</si>
  <si>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</si>
  <si>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</si>
  <si>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</si>
  <si>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</si>
  <si>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</si>
  <si>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</si>
  <si>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</si>
  <si>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</si>
  <si>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</si>
  <si>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</si>
  <si>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</si>
  <si>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</si>
  <si>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</si>
  <si>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</si>
  <si>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</si>
  <si>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</si>
  <si>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</si>
  <si>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</si>
  <si>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</si>
  <si>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</si>
  <si>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</si>
  <si>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</si>
  <si>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</si>
  <si>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</si>
  <si>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</si>
  <si>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</si>
  <si>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</si>
  <si>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</si>
  <si>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</si>
  <si>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</si>
  <si>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</si>
  <si>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</si>
  <si>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</si>
  <si>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</si>
  <si>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</si>
  <si>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</si>
  <si>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</si>
  <si>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</si>
  <si>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</si>
  <si>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</si>
  <si>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</si>
  <si>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</si>
  <si>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</si>
  <si>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</si>
  <si>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</si>
  <si>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</si>
  <si>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</si>
  <si>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</si>
  <si>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</si>
  <si>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</si>
  <si>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</si>
  <si>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</si>
  <si>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</si>
  <si>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</si>
  <si>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</si>
  <si>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</si>
  <si>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</si>
  <si>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</si>
  <si>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</si>
  <si>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</si>
  <si>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</si>
  <si>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</si>
  <si>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</si>
  <si>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</si>
  <si>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</si>
  <si>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</si>
  <si>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</si>
  <si>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</si>
  <si>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</si>
  <si>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</si>
  <si>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</si>
  <si>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</si>
  <si>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</si>
  <si>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</si>
  <si>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</si>
  <si>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</si>
  <si>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</si>
  <si>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</si>
  <si>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</si>
  <si>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</si>
  <si>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</si>
  <si>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</si>
  <si>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</si>
  <si>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</si>
  <si>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</si>
  <si>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</si>
  <si>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</si>
  <si>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</si>
  <si>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</si>
  <si>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</si>
  <si>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</si>
  <si>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</si>
  <si>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</si>
  <si>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</si>
  <si>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</si>
  <si>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</si>
  <si>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</si>
  <si>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</si>
  <si>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</si>
  <si>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</si>
  <si>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</si>
  <si>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</si>
  <si>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</si>
  <si>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</si>
  <si>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</si>
  <si>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</si>
  <si>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</si>
  <si>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</si>
  <si>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</si>
  <si>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</si>
  <si>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</si>
  <si>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</si>
  <si>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</si>
  <si>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</si>
  <si>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</si>
  <si>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</si>
  <si>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</si>
  <si>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</si>
  <si>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</si>
  <si>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</si>
  <si>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</si>
  <si>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</si>
  <si>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</si>
  <si>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</si>
  <si>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</si>
  <si>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</si>
  <si>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</si>
  <si>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</si>
  <si>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</si>
  <si>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</si>
  <si>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</si>
  <si>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</si>
  <si>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</si>
  <si>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</si>
  <si>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</si>
  <si>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</si>
  <si>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</si>
  <si>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</si>
  <si>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</si>
  <si>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</si>
  <si>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</si>
  <si>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</si>
  <si>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</si>
  <si>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</si>
  <si>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</si>
  <si>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</si>
  <si>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</si>
  <si>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</si>
  <si>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</si>
  <si>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</si>
  <si>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</si>
  <si>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</si>
  <si>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</si>
  <si>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</si>
  <si>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</si>
  <si>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</si>
  <si>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</si>
  <si>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</si>
  <si>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</si>
  <si>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</si>
  <si>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</si>
  <si>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</si>
  <si>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</si>
  <si>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</si>
  <si>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</si>
  <si>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</si>
  <si>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</si>
  <si>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</si>
  <si>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</si>
  <si>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</si>
  <si>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</si>
  <si>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</si>
  <si>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</si>
  <si>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</si>
  <si>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</si>
  <si>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</si>
  <si>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</si>
  <si>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</si>
  <si>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</si>
  <si>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</si>
  <si>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</si>
  <si>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</si>
  <si>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</si>
  <si>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</si>
  <si>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</si>
  <si>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</si>
  <si>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</si>
  <si>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</si>
  <si>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</si>
  <si>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</si>
  <si>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</si>
  <si>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</si>
  <si>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</si>
  <si>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</si>
  <si>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</si>
  <si>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</si>
  <si>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</si>
  <si>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</si>
  <si>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</si>
  <si>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</si>
  <si>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</si>
  <si>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</si>
  <si>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</si>
  <si>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</si>
  <si>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</si>
  <si>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</si>
  <si>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</si>
  <si>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</si>
  <si>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</si>
  <si>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</si>
  <si>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</si>
  <si>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</si>
  <si>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</si>
  <si>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</si>
  <si>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</si>
  <si>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</si>
  <si>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</si>
  <si>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</si>
  <si>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</si>
  <si>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</si>
  <si>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</si>
  <si>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</si>
  <si>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</si>
  <si>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</si>
  <si>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</si>
  <si>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</si>
  <si>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</si>
  <si>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</si>
  <si>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</si>
  <si>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</si>
  <si>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</si>
  <si>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</si>
  <si>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</si>
  <si>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</si>
  <si>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</si>
  <si>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</si>
  <si>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</si>
  <si>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</si>
  <si>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</si>
  <si>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</si>
  <si>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</si>
  <si>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</si>
  <si>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</si>
  <si>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</si>
  <si>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</si>
  <si>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</si>
  <si>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</si>
  <si>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</si>
  <si>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</si>
  <si>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</si>
  <si>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</si>
  <si>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</si>
  <si>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</si>
  <si>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</si>
  <si>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</si>
  <si>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</si>
  <si>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</si>
  <si>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</si>
  <si>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</si>
  <si>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</si>
  <si>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</si>
  <si>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</si>
  <si>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</si>
  <si>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</si>
  <si>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</si>
  <si>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</si>
  <si>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</si>
  <si>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</si>
  <si>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</si>
  <si>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</si>
  <si>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</si>
  <si>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</si>
  <si>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</si>
  <si>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</si>
  <si>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</si>
  <si>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</si>
  <si>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</si>
  <si>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</si>
  <si>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</si>
  <si>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</si>
  <si>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</si>
  <si>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</si>
  <si>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</si>
  <si>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</si>
  <si>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</si>
  <si>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</si>
  <si>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</si>
  <si>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</si>
  <si>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</si>
  <si>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</si>
  <si>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</si>
  <si>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</si>
  <si>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</si>
  <si>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</si>
  <si>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</si>
  <si>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</si>
  <si>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</si>
  <si>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</si>
  <si>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</si>
  <si>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</si>
  <si>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</si>
  <si>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</si>
  <si>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</si>
  <si>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</si>
  <si>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</si>
  <si>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</si>
  <si>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</si>
  <si>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</si>
  <si>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</si>
  <si>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</si>
  <si>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</si>
  <si>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</si>
  <si>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</si>
  <si>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</si>
  <si>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</si>
  <si>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</si>
  <si>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</si>
  <si>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</si>
  <si>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</si>
  <si>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</si>
  <si>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</si>
  <si>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</si>
  <si>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</si>
  <si>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</si>
  <si>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</si>
  <si>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</si>
  <si>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</si>
  <si>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</si>
  <si>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</si>
  <si>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</si>
  <si>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</si>
  <si>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</si>
  <si>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</si>
  <si>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</si>
  <si>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</si>
  <si>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</si>
  <si>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</si>
  <si>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</si>
  <si>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</si>
  <si>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</si>
  <si>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</si>
  <si>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</si>
  <si>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</si>
  <si>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</si>
  <si>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</si>
  <si>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</si>
  <si>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</si>
  <si>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</si>
  <si>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</si>
  <si>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</si>
  <si>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</si>
  <si>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</si>
  <si>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</si>
  <si>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</si>
  <si>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</si>
  <si>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</si>
  <si>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</si>
  <si>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</si>
  <si>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</si>
  <si>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</si>
  <si>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</si>
  <si>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</si>
  <si>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</si>
  <si>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</si>
  <si>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</si>
  <si>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</si>
  <si>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</si>
  <si>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</si>
  <si>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</si>
  <si>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</si>
  <si>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</si>
  <si>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</si>
  <si>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</si>
  <si>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</si>
  <si>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</si>
  <si>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</si>
  <si>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</si>
  <si>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</si>
  <si>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</si>
  <si>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</si>
  <si>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</si>
  <si>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</si>
  <si>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</si>
  <si>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</si>
  <si>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</si>
  <si>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</si>
  <si>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</si>
  <si>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</si>
  <si>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</si>
  <si>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</si>
  <si>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</si>
  <si>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</si>
  <si>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</si>
  <si>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</si>
  <si>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</si>
  <si>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</si>
  <si>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</si>
  <si>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</si>
  <si>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</si>
  <si>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</si>
  <si>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</si>
  <si>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</si>
  <si>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</si>
  <si>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</si>
  <si>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</si>
  <si>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</si>
  <si>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</si>
  <si>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</si>
  <si>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</si>
  <si>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</si>
  <si>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</si>
  <si>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</si>
  <si>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</si>
  <si>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</si>
  <si>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</si>
  <si>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</si>
  <si>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</si>
  <si>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</si>
  <si>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</si>
  <si>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</si>
  <si>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</si>
  <si>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</si>
  <si>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</si>
  <si>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</si>
  <si>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</si>
  <si>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</si>
  <si>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</si>
  <si>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</si>
  <si>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</si>
  <si>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</si>
  <si>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</si>
  <si>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</si>
  <si>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</si>
  <si>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</si>
  <si>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</si>
  <si>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</si>
  <si>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</si>
  <si>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</si>
  <si>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</si>
  <si>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</si>
  <si>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</si>
  <si>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</si>
  <si>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</si>
  <si>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</si>
  <si>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</si>
  <si>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</si>
  <si>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</si>
  <si>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</si>
  <si>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</si>
  <si>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</si>
  <si>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</si>
  <si>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</si>
  <si>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</si>
  <si>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</si>
  <si>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</si>
  <si>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</si>
  <si>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</si>
  <si>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</si>
  <si>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</si>
  <si>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</si>
  <si>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</si>
  <si>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</si>
  <si>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</si>
  <si>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</si>
  <si>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</si>
  <si>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</si>
  <si>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</si>
  <si>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</si>
  <si>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</si>
  <si>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</si>
  <si>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</si>
  <si>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</si>
  <si>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</si>
  <si>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</si>
  <si>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</si>
  <si>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</si>
  <si>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</si>
  <si>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</si>
  <si>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</si>
  <si>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</si>
  <si>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</si>
  <si>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</si>
  <si>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</si>
  <si>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</si>
  <si>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</si>
  <si>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</si>
  <si>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</si>
  <si>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</si>
  <si>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</si>
  <si>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</si>
  <si>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</si>
  <si>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</si>
  <si>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</si>
  <si>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</si>
  <si>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</si>
  <si>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</si>
  <si>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</si>
  <si>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</si>
  <si>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</si>
  <si>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</si>
  <si>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</si>
  <si>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</si>
  <si>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</si>
  <si>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</si>
  <si>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</si>
  <si>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</si>
  <si>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</si>
  <si>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</si>
  <si>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</si>
  <si>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</si>
  <si>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</si>
  <si>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</si>
  <si>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</si>
  <si>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</si>
  <si>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</si>
  <si>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</si>
  <si>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</si>
  <si>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</si>
  <si>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</si>
  <si>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</si>
  <si>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</si>
  <si>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</si>
  <si>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</si>
  <si>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</si>
  <si>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</si>
  <si>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</si>
  <si>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</si>
  <si>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</si>
  <si>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</si>
  <si>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</si>
  <si>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</si>
  <si>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</si>
  <si>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</si>
  <si>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</si>
  <si>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</si>
  <si>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</si>
  <si>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</si>
  <si>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</si>
  <si>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</si>
  <si>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</si>
  <si>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</si>
  <si>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</si>
  <si>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</si>
  <si>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</si>
  <si>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</si>
  <si>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</si>
  <si>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</si>
  <si>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</si>
  <si>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</si>
  <si>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</si>
  <si>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</si>
  <si>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</si>
  <si>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</si>
  <si>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</si>
  <si>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</si>
  <si>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</si>
  <si>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</si>
  <si>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</si>
  <si>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</si>
  <si>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</si>
  <si>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</si>
  <si>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</si>
  <si>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</si>
  <si>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</si>
  <si>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</si>
  <si>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</si>
  <si>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</si>
  <si>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</si>
  <si>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</si>
  <si>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</si>
  <si>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</si>
  <si>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</si>
  <si>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</si>
  <si>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</si>
  <si>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</si>
  <si>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</si>
  <si>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</si>
  <si>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</si>
  <si>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</si>
  <si>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</si>
  <si>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</si>
  <si>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</si>
  <si>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</si>
  <si>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</si>
  <si>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</si>
  <si>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</si>
  <si>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</si>
  <si>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</si>
  <si>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</si>
  <si>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</si>
  <si>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</si>
  <si>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</si>
  <si>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</si>
  <si>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</si>
  <si>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</si>
  <si>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</si>
  <si>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</si>
  <si>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</si>
  <si>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</si>
  <si>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</si>
  <si>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</si>
  <si>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</si>
  <si>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</si>
  <si>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</si>
  <si>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</si>
  <si>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</si>
  <si>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</si>
  <si>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</si>
  <si>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</si>
  <si>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</si>
  <si>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</si>
  <si>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</si>
  <si>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</si>
  <si>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</si>
  <si>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</si>
  <si>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</si>
  <si>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</si>
  <si>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</si>
  <si>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</si>
  <si>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</si>
  <si>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</si>
  <si>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</si>
  <si>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</si>
  <si>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</si>
  <si>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</si>
  <si>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</si>
  <si>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</si>
  <si>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</si>
  <si>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</si>
  <si>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</si>
  <si>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</si>
  <si>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</si>
  <si>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</si>
  <si>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</si>
  <si>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</si>
  <si>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</si>
  <si>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</si>
  <si>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</si>
  <si>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</si>
  <si>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</si>
  <si>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</si>
  <si>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</si>
  <si>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</si>
  <si>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</si>
  <si>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</si>
  <si>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</si>
  <si>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</si>
  <si>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</si>
  <si>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</si>
  <si>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</si>
  <si>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</si>
  <si>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</si>
  <si>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</si>
  <si>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</si>
  <si>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</si>
  <si>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</si>
  <si>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</si>
  <si>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</si>
  <si>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</si>
  <si>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</si>
  <si>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</si>
  <si>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</si>
  <si>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</si>
  <si>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</si>
  <si>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</si>
  <si>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</si>
  <si>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</si>
  <si>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</si>
  <si>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</si>
  <si>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</si>
  <si>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</si>
  <si>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</si>
  <si>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</si>
  <si>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</si>
  <si>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</si>
  <si>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</si>
  <si>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</si>
  <si>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</si>
  <si>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</si>
  <si>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</si>
  <si>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</si>
  <si>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</si>
  <si>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</si>
  <si>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</si>
  <si>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</si>
  <si>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</si>
  <si>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</si>
  <si>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</si>
  <si>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</si>
  <si>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</si>
  <si>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</si>
  <si>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</si>
  <si>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</si>
  <si>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</si>
  <si>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</si>
  <si>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</si>
  <si>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</si>
  <si>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</si>
  <si>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</si>
  <si>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</si>
  <si>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</si>
  <si>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</si>
  <si>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</si>
  <si>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</si>
  <si>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</si>
  <si>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</si>
  <si>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</si>
  <si>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</si>
  <si>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</si>
  <si>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</si>
  <si>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</si>
  <si>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</si>
  <si>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</si>
  <si>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</si>
  <si>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</si>
  <si>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</si>
  <si>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</si>
  <si>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</si>
  <si>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</si>
  <si>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</si>
  <si>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</si>
  <si>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</si>
  <si>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</si>
  <si>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</si>
  <si>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</si>
  <si>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</si>
  <si>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</si>
  <si>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</si>
  <si>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</si>
  <si>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</si>
  <si>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</si>
  <si>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</si>
  <si>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</si>
  <si>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</si>
  <si>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</si>
  <si>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</si>
  <si>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</si>
  <si>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</si>
  <si>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</si>
  <si>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</si>
  <si>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</si>
  <si>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</si>
  <si>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</si>
  <si>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</si>
  <si>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</si>
  <si>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</si>
  <si>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</si>
  <si>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</si>
  <si>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</si>
  <si>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</si>
  <si>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</si>
  <si>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</si>
  <si>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</si>
  <si>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</si>
  <si>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</si>
  <si>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</si>
  <si>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</si>
  <si>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</si>
  <si>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</si>
  <si>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</si>
  <si>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</si>
  <si>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</si>
  <si>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</si>
  <si>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</si>
  <si>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</si>
  <si>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</si>
  <si>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</si>
  <si>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</si>
  <si>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</si>
  <si>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</si>
  <si>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</si>
  <si>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</si>
  <si>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</si>
  <si>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</si>
  <si>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</si>
  <si>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</si>
  <si>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</si>
  <si>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</si>
  <si>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</si>
  <si>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</si>
  <si>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</si>
  <si>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</si>
  <si>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</si>
  <si>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</si>
  <si>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</si>
  <si>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</si>
  <si>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</si>
  <si>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</si>
  <si>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</si>
  <si>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</si>
  <si>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</si>
  <si>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</si>
  <si>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</si>
  <si>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</si>
  <si>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</si>
  <si>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</si>
  <si>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</si>
  <si>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</si>
  <si>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</si>
  <si>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</si>
  <si>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</si>
  <si>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</si>
  <si>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</si>
  <si>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</si>
  <si>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</si>
  <si>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</si>
  <si>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</si>
  <si>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</si>
  <si>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</si>
  <si>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</si>
  <si>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</si>
  <si>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</si>
  <si>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</si>
  <si>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</si>
  <si>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</si>
  <si>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</si>
  <si>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</si>
  <si>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</si>
  <si>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</si>
  <si>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</si>
  <si>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</si>
  <si>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</si>
  <si>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</si>
  <si>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</si>
  <si>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</si>
  <si>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</si>
  <si>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</si>
  <si>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</si>
  <si>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</si>
  <si>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</si>
  <si>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</si>
  <si>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</si>
  <si>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</si>
  <si>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</si>
  <si>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</si>
  <si>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</si>
  <si>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</si>
  <si>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</si>
  <si>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</si>
  <si>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</si>
  <si>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</si>
  <si>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</si>
  <si>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</si>
  <si>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</si>
  <si>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</si>
  <si>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</si>
  <si>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</si>
  <si>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</si>
  <si>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</si>
  <si>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</si>
  <si>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</si>
  <si>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</si>
  <si>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</si>
  <si>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</si>
  <si>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</si>
  <si>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</si>
  <si>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</si>
  <si>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</si>
  <si>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</si>
  <si>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</si>
  <si>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</si>
  <si>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</si>
  <si>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</si>
  <si>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</si>
  <si>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</si>
  <si>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</si>
  <si>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</si>
  <si>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</si>
  <si>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</si>
  <si>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</si>
  <si>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</si>
  <si>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</si>
  <si>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</si>
  <si>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</si>
  <si>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</si>
  <si>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</si>
  <si>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</si>
  <si>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</si>
  <si>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</si>
  <si>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</si>
  <si>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</si>
  <si>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</si>
  <si>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</si>
  <si>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</si>
  <si>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</si>
  <si>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</si>
  <si>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</si>
  <si>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</si>
  <si>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</si>
  <si>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</si>
  <si>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</si>
  <si>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</si>
  <si>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</si>
  <si>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</si>
  <si>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</si>
  <si>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</si>
  <si>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</si>
  <si>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</si>
  <si>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</si>
  <si>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</si>
  <si>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</si>
  <si>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</si>
  <si>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</si>
  <si>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</si>
  <si>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</si>
  <si>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</si>
  <si>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</si>
  <si>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</si>
  <si>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</si>
  <si>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</si>
  <si>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</si>
  <si>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</si>
  <si>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</si>
  <si>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</si>
  <si>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</si>
  <si>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</si>
  <si>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</si>
  <si>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</si>
  <si>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</si>
  <si>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</si>
  <si>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</si>
  <si>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</si>
  <si>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</si>
  <si>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</si>
  <si>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</si>
  <si>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</si>
  <si>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</si>
  <si>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</si>
  <si>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</si>
  <si>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</si>
  <si>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</si>
  <si>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</si>
  <si>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</si>
  <si>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</si>
  <si>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</si>
  <si>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</si>
  <si>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</si>
  <si>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</si>
  <si>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</si>
  <si>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</si>
  <si>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</si>
  <si>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</si>
  <si>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</si>
  <si>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</si>
  <si>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</si>
  <si>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</si>
  <si>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</si>
  <si>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</si>
  <si>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</si>
  <si>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</si>
  <si>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</si>
  <si>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</si>
  <si>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</si>
  <si>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</si>
  <si>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</si>
  <si>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</si>
  <si>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</si>
  <si>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</si>
  <si>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</si>
  <si>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</si>
  <si>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</si>
  <si>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</si>
  <si>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</si>
  <si>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</si>
  <si>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</si>
  <si>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</si>
  <si>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</si>
  <si>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</si>
  <si>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</si>
  <si>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</si>
  <si>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</si>
  <si>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</si>
  <si>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</si>
  <si>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</si>
  <si>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</si>
  <si>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</si>
  <si>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</si>
  <si>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</si>
  <si>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</si>
  <si>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</si>
  <si>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</si>
  <si>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</si>
  <si>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</si>
  <si>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</si>
  <si>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</si>
  <si>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</si>
  <si>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</si>
  <si>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</si>
  <si>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</si>
  <si>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</si>
  <si>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</si>
  <si>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</si>
  <si>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</si>
  <si>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</si>
  <si>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</si>
  <si>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</si>
  <si>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</si>
  <si>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</si>
  <si>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</si>
  <si>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</si>
  <si>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</si>
  <si>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</si>
  <si>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</si>
  <si>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</si>
  <si>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</si>
  <si>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</si>
  <si>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</si>
  <si>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</si>
  <si>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</si>
  <si>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</si>
  <si>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</si>
  <si>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</si>
  <si>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</si>
  <si>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</si>
  <si>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</si>
  <si>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</si>
  <si>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</si>
  <si>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</si>
  <si>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</si>
  <si>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</si>
  <si>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</si>
  <si>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</si>
  <si>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</si>
  <si>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</si>
  <si>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</si>
  <si>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</si>
  <si>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</si>
  <si>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</si>
  <si>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</si>
  <si>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</si>
  <si>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</si>
  <si>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</si>
  <si>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</si>
  <si>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</si>
  <si>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</si>
  <si>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</si>
  <si>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</si>
  <si>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</si>
  <si>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</si>
  <si>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</si>
  <si>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</si>
  <si>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</si>
  <si>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</si>
  <si>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</si>
  <si>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</si>
  <si>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</si>
  <si>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</si>
  <si>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</si>
  <si>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</si>
  <si>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</si>
  <si>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</si>
  <si>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</si>
  <si>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</si>
  <si>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</si>
  <si>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</si>
  <si>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</si>
  <si>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</si>
  <si>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</si>
  <si>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</si>
  <si>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</si>
  <si>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</si>
  <si>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</si>
  <si>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</si>
  <si>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</si>
  <si>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</si>
  <si>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</si>
  <si>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</si>
  <si>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</si>
  <si>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</si>
  <si>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</si>
  <si>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</si>
  <si>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</si>
  <si>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</si>
  <si>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</si>
  <si>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</si>
  <si>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</si>
  <si>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</si>
  <si>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</si>
  <si>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</si>
  <si>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</si>
  <si>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</si>
  <si>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</si>
  <si>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</si>
  <si>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</si>
  <si>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</si>
  <si>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</si>
  <si>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</si>
  <si>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</si>
  <si>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</si>
  <si>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</si>
  <si>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</si>
  <si>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</si>
  <si>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</si>
  <si>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</si>
  <si>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</si>
  <si>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</si>
  <si>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</si>
  <si>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</si>
  <si>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</si>
  <si>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</si>
  <si>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</si>
  <si>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</si>
  <si>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</si>
  <si>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</si>
  <si>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</si>
  <si>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</si>
  <si>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</si>
  <si>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</si>
  <si>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</si>
  <si>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</si>
  <si>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</si>
  <si>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</si>
  <si>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</si>
  <si>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</si>
  <si>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</si>
  <si>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</si>
  <si>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</si>
  <si>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</si>
  <si>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</si>
  <si>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</si>
  <si>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</si>
  <si>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</si>
  <si>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</si>
  <si>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</si>
  <si>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</si>
  <si>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</si>
  <si>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</si>
  <si>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</si>
  <si>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</si>
  <si>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</si>
  <si>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</si>
  <si>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</si>
  <si>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</si>
  <si>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</si>
  <si>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</si>
  <si>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</si>
  <si>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</si>
  <si>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</si>
  <si>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</si>
  <si>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</si>
  <si>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</si>
  <si>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</si>
  <si>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</si>
  <si>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</si>
  <si>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</si>
  <si>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</si>
  <si>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</si>
  <si>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</si>
  <si>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</si>
  <si>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</si>
  <si>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</si>
  <si>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</si>
  <si>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</si>
  <si>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</si>
  <si>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</si>
  <si>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</si>
  <si>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</si>
  <si>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</si>
  <si>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</si>
  <si>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</si>
  <si>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</si>
  <si>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</si>
  <si>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</si>
  <si>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</si>
  <si>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</si>
  <si>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</si>
  <si>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</si>
  <si>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</si>
  <si>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</si>
  <si>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</si>
  <si>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</si>
  <si>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</si>
  <si>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</si>
  <si>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</si>
  <si>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</si>
  <si>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</si>
  <si>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</si>
  <si>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</si>
  <si>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</si>
  <si>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</si>
  <si>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</si>
  <si>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</si>
  <si>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</si>
  <si>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</si>
  <si>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</si>
  <si>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</si>
  <si>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</si>
  <si>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</si>
  <si>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</si>
  <si>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</si>
  <si>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</si>
  <si>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</si>
  <si>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</si>
  <si>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</si>
  <si>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</si>
  <si>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</si>
  <si>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</si>
  <si>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</si>
  <si>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</si>
  <si>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</si>
  <si>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</si>
  <si>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</si>
  <si>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</si>
  <si>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</si>
  <si>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</si>
  <si>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</si>
  <si>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</si>
  <si>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</si>
  <si>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</si>
  <si>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</si>
  <si>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</si>
  <si>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</si>
  <si>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</si>
  <si>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</si>
  <si>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</si>
  <si>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</si>
  <si>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</si>
  <si>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</si>
  <si>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</si>
  <si>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</si>
  <si>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</si>
  <si>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</si>
  <si>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</si>
  <si>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</si>
  <si>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</si>
  <si>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</si>
  <si>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</si>
  <si>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</si>
  <si>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</si>
  <si>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</si>
  <si>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</si>
  <si>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</si>
  <si>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</si>
  <si>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</si>
  <si>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</si>
  <si>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</si>
  <si>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</si>
  <si>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</si>
  <si>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</si>
  <si>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</si>
  <si>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</si>
  <si>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</si>
  <si>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</si>
  <si>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</si>
  <si>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</si>
  <si>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</si>
  <si>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</si>
  <si>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</si>
  <si>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</si>
  <si>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</si>
  <si>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</si>
  <si>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</si>
  <si>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</si>
  <si>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</si>
  <si>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</si>
  <si>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</si>
  <si>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</si>
  <si>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</si>
  <si>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</si>
  <si>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</si>
  <si>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</si>
  <si>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</si>
  <si>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</si>
  <si>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</si>
  <si>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</si>
  <si>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</si>
  <si>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</si>
  <si>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</si>
  <si>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</si>
  <si>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</si>
  <si>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</si>
  <si>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</si>
  <si>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</si>
  <si>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</si>
  <si>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</si>
  <si>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</si>
  <si>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</si>
  <si>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</si>
  <si>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</si>
  <si>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</si>
  <si>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</si>
  <si>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</si>
  <si>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</si>
  <si>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</si>
  <si>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</si>
  <si>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</si>
  <si>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</si>
  <si>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</si>
  <si>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</si>
  <si>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</si>
  <si>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</si>
  <si>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</si>
  <si>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</si>
  <si>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</si>
  <si>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</si>
  <si>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</si>
  <si>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</si>
  <si>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</si>
  <si>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</si>
  <si>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</si>
  <si>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</si>
  <si>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</si>
  <si>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</si>
  <si>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</si>
  <si>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</si>
  <si>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</si>
  <si>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</si>
  <si>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</si>
  <si>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</si>
  <si>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</si>
  <si>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</si>
  <si>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</si>
  <si>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</si>
  <si>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</si>
  <si>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</si>
  <si>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</si>
  <si>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</si>
  <si>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</si>
  <si>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</si>
  <si>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</si>
  <si>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</si>
  <si>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</si>
  <si>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</si>
  <si>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</si>
  <si>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</si>
  <si>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</si>
  <si>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</si>
  <si>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</si>
  <si>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</si>
  <si>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</si>
  <si>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</si>
  <si>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</si>
  <si>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</si>
  <si>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</si>
  <si>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</si>
  <si>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</si>
  <si>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</si>
  <si>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</si>
  <si>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</si>
  <si>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</si>
  <si>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</si>
  <si>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</si>
  <si>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</si>
  <si>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</si>
  <si>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</si>
  <si>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</si>
  <si>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</si>
  <si>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</si>
  <si>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</si>
  <si>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</si>
  <si>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</si>
  <si>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</si>
  <si>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</si>
  <si>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</si>
  <si>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</si>
  <si>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</si>
  <si>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</si>
  <si>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</si>
  <si>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</si>
  <si>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</si>
  <si>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</si>
  <si>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</si>
  <si>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</si>
  <si>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</si>
  <si>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</si>
  <si>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</si>
  <si>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</si>
  <si>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</si>
  <si>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</si>
  <si>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</si>
  <si>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</si>
  <si>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</si>
  <si>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</si>
  <si>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</si>
  <si>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</si>
  <si>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</si>
  <si>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</si>
  <si>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</si>
  <si>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</si>
  <si>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</si>
  <si>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</si>
  <si>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</si>
  <si>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</si>
  <si>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</si>
  <si>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</si>
  <si>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</si>
  <si>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</si>
  <si>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</si>
  <si>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</si>
  <si>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</si>
  <si>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</si>
  <si>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</si>
  <si>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</si>
  <si>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</si>
  <si>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</si>
  <si>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</si>
  <si>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</si>
  <si>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</si>
  <si>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</si>
  <si>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</si>
  <si>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</si>
  <si>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</si>
  <si>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</si>
  <si>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</si>
  <si>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</si>
  <si>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</si>
  <si>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</si>
  <si>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</si>
  <si>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</si>
  <si>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</si>
  <si>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</si>
  <si>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</si>
  <si>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</si>
  <si>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</si>
  <si>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</si>
  <si>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</si>
  <si>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</si>
  <si>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</si>
  <si>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</si>
  <si>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</si>
  <si>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</si>
  <si>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</si>
  <si>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</si>
  <si>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</si>
  <si>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</si>
  <si>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</si>
  <si>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</si>
  <si>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</si>
  <si>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</si>
  <si>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</si>
  <si>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</si>
  <si>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</si>
  <si>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</si>
  <si>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</si>
  <si>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</si>
  <si>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</si>
  <si>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</si>
  <si>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</si>
  <si>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</si>
  <si>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</si>
  <si>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</si>
  <si>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</si>
  <si>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</si>
  <si>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</si>
  <si>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</si>
  <si>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</si>
  <si>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</si>
  <si>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</si>
  <si>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</si>
  <si>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</si>
  <si>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</si>
  <si>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</si>
  <si>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</si>
  <si>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</si>
  <si>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</si>
  <si>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</si>
  <si>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</si>
  <si>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</si>
  <si>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</si>
  <si>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</si>
  <si>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</si>
  <si>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</si>
  <si>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</si>
  <si>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</si>
  <si>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</si>
  <si>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</si>
  <si>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</si>
  <si>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</si>
  <si>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</si>
  <si>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</si>
  <si>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</si>
  <si>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</si>
  <si>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</si>
  <si>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</si>
  <si>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</si>
  <si>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</si>
  <si>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</si>
  <si>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</si>
  <si>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</si>
  <si>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</si>
  <si>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</si>
  <si>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</si>
  <si>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</si>
  <si>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</si>
  <si>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</si>
  <si>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</si>
  <si>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</si>
  <si>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</si>
  <si>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</si>
  <si>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</si>
  <si>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</si>
  <si>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</si>
  <si>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</si>
  <si>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</si>
  <si>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</si>
  <si>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</si>
  <si>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</si>
  <si>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</si>
  <si>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</si>
  <si>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</si>
  <si>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</si>
  <si>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</si>
  <si>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</si>
  <si>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</si>
  <si>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</si>
  <si>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</si>
  <si>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</si>
  <si>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</si>
  <si>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</si>
  <si>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</si>
  <si>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</si>
  <si>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</si>
  <si>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</si>
  <si>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</si>
  <si>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</si>
  <si>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</si>
  <si>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</si>
  <si>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</si>
  <si>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</si>
  <si>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</si>
  <si>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</si>
  <si>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</si>
  <si>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</si>
  <si>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</si>
  <si>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</si>
  <si>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</si>
  <si>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</si>
  <si>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</si>
  <si>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</si>
  <si>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</si>
  <si>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</si>
  <si>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</si>
  <si>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</si>
  <si>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</si>
  <si>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</si>
  <si>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</si>
  <si>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</si>
  <si>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</si>
  <si>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</si>
  <si>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</si>
  <si>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</si>
  <si>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</si>
  <si>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</si>
  <si>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</si>
  <si>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</si>
  <si>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</si>
  <si>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</si>
  <si>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</si>
  <si>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</si>
  <si>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</si>
  <si>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</si>
  <si>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</si>
  <si>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</si>
  <si>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</si>
  <si>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</si>
  <si>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</si>
  <si>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</si>
  <si>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</si>
  <si>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</si>
  <si>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</si>
  <si>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</si>
  <si>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</si>
  <si>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</si>
  <si>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</si>
  <si>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</si>
  <si>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</si>
  <si>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</si>
  <si>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</si>
  <si>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</si>
  <si>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</si>
  <si>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</si>
  <si>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</si>
  <si>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</si>
  <si>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</si>
  <si>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</si>
  <si>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</si>
  <si>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</si>
  <si>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</si>
  <si>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</si>
  <si>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</si>
  <si>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</si>
  <si>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</si>
  <si>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</si>
  <si>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</si>
  <si>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</si>
  <si>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</si>
  <si>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</si>
  <si>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</si>
  <si>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</si>
  <si>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</si>
  <si>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</si>
  <si>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</si>
  <si>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</si>
  <si>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</si>
  <si>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</si>
  <si>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</si>
  <si>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</si>
  <si>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</si>
  <si>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</si>
  <si>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</si>
  <si>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</si>
  <si>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</si>
  <si>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</si>
  <si>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</si>
  <si>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</si>
  <si>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</si>
  <si>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</si>
  <si>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</si>
  <si>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</si>
  <si>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</si>
  <si>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</si>
  <si>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</si>
  <si>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</si>
  <si>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</si>
  <si>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</si>
  <si>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</si>
  <si>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</si>
  <si>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</si>
  <si>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</si>
  <si>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</si>
  <si>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</si>
  <si>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</si>
  <si>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</si>
  <si>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</si>
  <si>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</si>
  <si>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</si>
  <si>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</si>
  <si>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</si>
  <si>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</si>
  <si>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</si>
  <si>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</si>
  <si>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</si>
  <si>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</si>
  <si>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</si>
  <si>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</si>
  <si>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</si>
  <si>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</si>
  <si>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</si>
  <si>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</si>
  <si>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</si>
  <si>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</si>
  <si>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</si>
  <si>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</si>
  <si>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</si>
  <si>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</si>
  <si>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</si>
  <si>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</si>
  <si>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</si>
  <si>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</si>
  <si>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</si>
  <si>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</si>
  <si>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</si>
  <si>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</si>
  <si>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</si>
  <si>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</si>
  <si>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</si>
  <si>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</si>
  <si>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</si>
  <si>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</si>
  <si>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</si>
  <si>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</si>
  <si>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</si>
  <si>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</si>
  <si>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</si>
  <si>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</si>
  <si>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</si>
  <si>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</si>
  <si>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</si>
  <si>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</si>
  <si>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</si>
  <si>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</si>
  <si>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</si>
  <si>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</si>
  <si>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</si>
  <si>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</si>
  <si>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</si>
  <si>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</si>
  <si>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</si>
  <si>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</si>
  <si>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</si>
  <si>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</si>
  <si>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</si>
  <si>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</si>
  <si>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</si>
  <si>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</si>
  <si>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</si>
  <si>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</si>
  <si>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</si>
  <si>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</si>
  <si>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</si>
  <si>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</si>
  <si>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</si>
  <si>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</si>
  <si>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</si>
  <si>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</si>
  <si>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</si>
  <si>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</si>
  <si>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</si>
  <si>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</si>
  <si>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</si>
  <si>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</si>
  <si>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</si>
  <si>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</si>
  <si>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</si>
  <si>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</si>
  <si>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</si>
  <si>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</si>
  <si>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</si>
  <si>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</si>
  <si>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</si>
  <si>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</si>
  <si>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</si>
  <si>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</si>
  <si>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</si>
  <si>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</si>
  <si>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</si>
  <si>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</si>
  <si>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</si>
  <si>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</si>
  <si>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</si>
  <si>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</si>
  <si>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</si>
  <si>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</si>
  <si>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</si>
  <si>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</si>
  <si>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</si>
  <si>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</si>
  <si>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</si>
  <si>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</si>
  <si>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</si>
  <si>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</si>
  <si>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</si>
  <si>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</si>
  <si>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</si>
  <si>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</si>
  <si>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</si>
  <si>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</si>
  <si>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</si>
  <si>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</si>
  <si>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</si>
  <si>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</si>
  <si>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</si>
  <si>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</si>
  <si>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</si>
  <si>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</si>
  <si>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</si>
  <si>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</si>
  <si>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</si>
  <si>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</si>
  <si>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</si>
  <si>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</si>
  <si>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</si>
  <si>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</si>
  <si>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</si>
  <si>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</si>
  <si>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</si>
  <si>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</si>
  <si>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</si>
  <si>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</si>
  <si>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</si>
  <si>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</si>
  <si>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</si>
  <si>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</si>
  <si>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</si>
  <si>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</si>
  <si>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</si>
  <si>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</si>
  <si>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</si>
  <si>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</si>
  <si>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</si>
  <si>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</si>
  <si>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</si>
  <si>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</si>
  <si>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</si>
  <si>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</si>
  <si>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</si>
  <si>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</si>
  <si>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</si>
  <si>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</si>
  <si>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</si>
  <si>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</si>
  <si>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</si>
  <si>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</si>
  <si>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</si>
  <si>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</si>
  <si>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</si>
  <si>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</si>
  <si>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</si>
  <si>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</si>
  <si>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</si>
  <si>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</si>
  <si>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</si>
  <si>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</si>
  <si>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</si>
  <si>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</si>
  <si>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</si>
  <si>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</si>
  <si>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</si>
  <si>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</si>
  <si>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</si>
  <si>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</si>
  <si>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</si>
  <si>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</si>
  <si>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</si>
  <si>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</si>
  <si>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</si>
  <si>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</si>
  <si>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</si>
  <si>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</si>
  <si>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</si>
  <si>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</si>
  <si>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</si>
  <si>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</si>
  <si>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</si>
  <si>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</si>
  <si>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</si>
  <si>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</si>
  <si>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</si>
  <si>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</si>
  <si>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</si>
  <si>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</si>
  <si>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</si>
  <si>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</si>
  <si>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</si>
  <si>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</si>
  <si>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</si>
  <si>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</si>
  <si>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</si>
  <si>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</si>
  <si>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</si>
  <si>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</si>
  <si>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</si>
  <si>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</si>
  <si>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</si>
  <si>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</si>
  <si>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</si>
  <si>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</si>
  <si>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</si>
  <si>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</si>
  <si>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</si>
  <si>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</si>
  <si>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</si>
  <si>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</si>
  <si>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</si>
  <si>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</si>
  <si>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</si>
  <si>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</si>
  <si>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</si>
  <si>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</si>
  <si>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</si>
  <si>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</si>
  <si>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</si>
  <si>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</si>
  <si>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</si>
  <si>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</si>
  <si>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</si>
  <si>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</si>
  <si>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</si>
  <si>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</si>
  <si>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</si>
  <si>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</si>
  <si>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</si>
  <si>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</si>
  <si>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</si>
  <si>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</si>
  <si>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</si>
  <si>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</si>
  <si>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</si>
  <si>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</si>
  <si>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</si>
  <si>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</si>
  <si>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</si>
  <si>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</si>
  <si>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</si>
  <si>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</si>
  <si>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</si>
  <si>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</si>
  <si>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</si>
  <si>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</si>
  <si>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</si>
  <si>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</si>
  <si>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</si>
  <si>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</si>
  <si>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</si>
  <si>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</si>
  <si>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</si>
  <si>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</si>
  <si>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</si>
  <si>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</si>
  <si>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</si>
  <si>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</si>
  <si>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</si>
  <si>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</si>
  <si>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</si>
  <si>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</si>
  <si>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</si>
  <si>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</si>
  <si>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</si>
  <si>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</si>
  <si>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</si>
  <si>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</si>
  <si>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</si>
  <si>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</si>
  <si>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</si>
  <si>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</si>
  <si>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</si>
  <si>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</si>
  <si>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</si>
  <si>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</si>
  <si>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</si>
  <si>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</si>
  <si>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</si>
  <si>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</si>
  <si>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</si>
  <si>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</si>
  <si>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</si>
  <si>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</si>
  <si>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</si>
  <si>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</si>
  <si>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</si>
  <si>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</si>
  <si>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</si>
  <si>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</si>
  <si>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</si>
  <si>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</si>
  <si>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</si>
  <si>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</si>
  <si>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</si>
  <si>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</si>
  <si>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</si>
  <si>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</si>
  <si>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</si>
  <si>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</si>
  <si>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</si>
  <si>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</si>
  <si>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</si>
  <si>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</si>
  <si>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</si>
  <si>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</si>
  <si>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</si>
  <si>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</si>
  <si>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</si>
  <si>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</si>
  <si>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</si>
  <si>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</si>
  <si>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</si>
  <si>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</si>
  <si>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</si>
  <si>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</si>
  <si>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</si>
  <si>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</si>
  <si>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</si>
  <si>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</si>
  <si>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</si>
  <si>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</si>
  <si>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</si>
  <si>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</si>
  <si>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</si>
  <si>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</si>
  <si>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</si>
  <si>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</si>
  <si>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</si>
  <si>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</si>
  <si>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</si>
  <si>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</si>
  <si>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</si>
  <si>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</si>
  <si>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</si>
  <si>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</si>
  <si>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</si>
  <si>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</si>
  <si>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</si>
  <si>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</si>
  <si>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</si>
  <si>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</si>
  <si>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</si>
  <si>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</si>
  <si>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</si>
  <si>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</si>
  <si>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</si>
  <si>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</si>
  <si>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</si>
  <si>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</si>
  <si>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</si>
  <si>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</si>
  <si>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</si>
  <si>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</si>
  <si>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</si>
  <si>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</si>
  <si>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</si>
  <si>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</si>
  <si>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</si>
  <si>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</si>
  <si>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</si>
  <si>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</si>
  <si>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</si>
  <si>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</si>
  <si>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</si>
  <si>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</si>
  <si>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</si>
  <si>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</si>
  <si>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</si>
  <si>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</si>
  <si>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</si>
  <si>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</si>
  <si>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</si>
  <si>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</si>
  <si>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</si>
  <si>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</si>
  <si>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</si>
  <si>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</si>
  <si>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</si>
  <si>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</si>
  <si>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</si>
  <si>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</si>
  <si>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</si>
  <si>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</si>
  <si>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</si>
  <si>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</si>
  <si>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</si>
  <si>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</si>
  <si>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</si>
  <si>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</si>
  <si>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</si>
  <si>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</si>
  <si>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</si>
  <si>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</si>
  <si>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</si>
  <si>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</si>
  <si>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</si>
  <si>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</si>
  <si>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</si>
  <si>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</si>
  <si>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</si>
  <si>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</si>
  <si>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</si>
  <si>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</si>
  <si>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</si>
  <si>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</si>
  <si>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</si>
  <si>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</si>
  <si>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</si>
  <si>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</si>
  <si>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</si>
  <si>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</si>
  <si>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</si>
  <si>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</si>
  <si>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</si>
  <si>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</si>
  <si>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</si>
  <si>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</si>
  <si>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</si>
  <si>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</si>
  <si>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</si>
  <si>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</si>
  <si>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</si>
  <si>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</si>
  <si>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</si>
  <si>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</si>
  <si>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</si>
  <si>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</si>
  <si>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</si>
  <si>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</si>
  <si>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</si>
  <si>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</si>
  <si>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</si>
  <si>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</si>
  <si>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</si>
  <si>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</si>
  <si>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</si>
  <si>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</si>
  <si>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</si>
  <si>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</si>
  <si>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</si>
  <si>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</si>
  <si>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</si>
  <si>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</si>
  <si>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</si>
  <si>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</si>
  <si>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</si>
  <si>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</si>
  <si>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</si>
  <si>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</si>
  <si>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</si>
  <si>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</si>
  <si>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</si>
  <si>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</si>
  <si>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</si>
  <si>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</si>
  <si>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</si>
  <si>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</si>
  <si>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</si>
  <si>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</si>
  <si>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</si>
  <si>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</si>
  <si>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</si>
  <si>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</si>
  <si>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</si>
  <si>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</si>
  <si>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</si>
  <si>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</si>
  <si>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</si>
  <si>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</si>
  <si>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</si>
  <si>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</si>
  <si>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</si>
  <si>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</si>
  <si>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</si>
  <si>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</si>
  <si>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</si>
  <si>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</si>
  <si>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</si>
  <si>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</si>
  <si>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</si>
  <si>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</si>
  <si>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</si>
  <si>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</si>
  <si>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</si>
  <si>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</si>
  <si>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</si>
  <si>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</si>
  <si>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</si>
  <si>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</si>
  <si>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</si>
  <si>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</si>
  <si>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</si>
  <si>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</si>
  <si>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</si>
  <si>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</si>
  <si>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</si>
  <si>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</si>
  <si>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</si>
  <si>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</si>
  <si>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</si>
  <si>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</si>
  <si>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</si>
  <si>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</si>
  <si>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</si>
  <si>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</si>
  <si>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</si>
  <si>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</si>
  <si>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</si>
  <si>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</si>
  <si>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</si>
  <si>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</si>
  <si>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</si>
  <si>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</si>
  <si>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</si>
  <si>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</si>
  <si>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</si>
  <si>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</si>
  <si>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</si>
  <si>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</si>
  <si>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</si>
  <si>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</si>
  <si>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</si>
  <si>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</si>
  <si>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</si>
  <si>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</si>
  <si>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</si>
  <si>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</si>
  <si>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</si>
  <si>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</si>
  <si>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</si>
  <si>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</si>
  <si>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</si>
  <si>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</si>
  <si>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</si>
  <si>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</si>
  <si>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</si>
  <si>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</si>
  <si>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</si>
  <si>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</si>
  <si>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</si>
  <si>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</si>
  <si>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</si>
  <si>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</si>
  <si>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</si>
  <si>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</si>
  <si>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</si>
  <si>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</si>
  <si>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</si>
  <si>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</si>
  <si>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</si>
  <si>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</si>
  <si>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</si>
  <si>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</si>
  <si>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</si>
  <si>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</si>
  <si>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</si>
  <si>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</si>
  <si>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</si>
  <si>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</si>
  <si>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</si>
  <si>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</si>
  <si>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</si>
  <si>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</si>
  <si>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</si>
  <si>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</si>
  <si>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</si>
  <si>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</si>
  <si>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</si>
  <si>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</si>
  <si>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</si>
  <si>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</si>
  <si>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</si>
  <si>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</si>
  <si>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</si>
  <si>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</si>
  <si>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</si>
  <si>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</si>
  <si>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</si>
  <si>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</si>
  <si>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</si>
  <si>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</si>
  <si>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</si>
  <si>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</si>
  <si>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</si>
  <si>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</si>
  <si>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</si>
  <si>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</si>
  <si>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</si>
  <si>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</si>
  <si>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</si>
  <si>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</si>
  <si>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</si>
  <si>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</si>
  <si>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</si>
  <si>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</si>
  <si>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</si>
  <si>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</si>
  <si>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</si>
  <si>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</si>
  <si>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</si>
  <si>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</si>
  <si>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</si>
  <si>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</si>
  <si>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</si>
  <si>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</si>
  <si>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</si>
  <si>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</si>
  <si>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</si>
  <si>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</si>
  <si>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</si>
  <si>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</si>
  <si>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</si>
  <si>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</si>
  <si>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</si>
  <si>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</si>
  <si>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</si>
  <si>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</si>
  <si>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</si>
  <si>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</si>
  <si>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</si>
  <si>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</si>
  <si>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</si>
  <si>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</si>
  <si>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</si>
  <si>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</si>
  <si>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</si>
  <si>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</si>
  <si>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</si>
  <si>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</si>
  <si>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</si>
  <si>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</si>
  <si>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</si>
  <si>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</si>
  <si>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</si>
  <si>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</si>
  <si>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</si>
  <si>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</si>
  <si>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</si>
  <si>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</si>
  <si>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</si>
  <si>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</si>
  <si>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</si>
  <si>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</si>
  <si>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</si>
  <si>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</si>
  <si>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</si>
  <si>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</si>
  <si>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</si>
  <si>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</si>
  <si>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</si>
  <si>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</si>
  <si>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</si>
  <si>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</si>
  <si>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</si>
  <si>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</si>
  <si>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</si>
  <si>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</si>
  <si>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</si>
  <si>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</si>
  <si>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</si>
  <si>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</si>
  <si>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</si>
  <si>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</si>
  <si>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</si>
  <si>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</si>
  <si>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</si>
  <si>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</si>
  <si>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</si>
  <si>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</si>
  <si>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</si>
  <si>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</si>
  <si>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</si>
  <si>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</si>
  <si>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</si>
  <si>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</si>
  <si>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</si>
  <si>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</si>
  <si>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</si>
  <si>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</si>
  <si>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</si>
  <si>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</si>
  <si>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</si>
  <si>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</si>
  <si>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</si>
  <si>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</si>
  <si>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</si>
  <si>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</si>
  <si>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</si>
  <si>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</si>
  <si>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</si>
  <si>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</si>
  <si>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</si>
  <si>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</si>
  <si>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</si>
  <si>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</si>
  <si>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</si>
  <si>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</si>
  <si>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</si>
  <si>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</si>
  <si>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</si>
  <si>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</si>
  <si>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</si>
  <si>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</si>
  <si>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</si>
  <si>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</si>
  <si>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</si>
  <si>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</si>
  <si>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</si>
  <si>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</si>
  <si>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</si>
  <si>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</si>
  <si>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</si>
  <si>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</si>
  <si>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</si>
  <si>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</si>
  <si>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</si>
  <si>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</si>
  <si>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</si>
  <si>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</si>
  <si>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</si>
  <si>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</si>
  <si>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</si>
  <si>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</si>
  <si>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</si>
  <si>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</si>
  <si>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</si>
  <si>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</si>
  <si>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</si>
  <si>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</si>
  <si>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</si>
  <si>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</si>
  <si>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</si>
  <si>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</si>
  <si>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</si>
  <si>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</si>
  <si>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</si>
  <si>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</si>
  <si>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</si>
  <si>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</si>
  <si>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</si>
  <si>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</si>
  <si>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</si>
  <si>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</si>
  <si>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</si>
  <si>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</si>
  <si>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</si>
  <si>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</si>
  <si>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</si>
  <si>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</si>
  <si>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</si>
  <si>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</si>
  <si>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</si>
  <si>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</si>
  <si>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</si>
  <si>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</si>
  <si>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</si>
  <si>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</si>
  <si>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</si>
  <si>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</si>
  <si>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</si>
  <si>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</si>
  <si>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</si>
  <si>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</si>
  <si>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</si>
  <si>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</si>
  <si>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</si>
  <si>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</si>
  <si>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</si>
  <si>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</si>
  <si>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</si>
  <si>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</si>
  <si>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</si>
  <si>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</si>
  <si>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</si>
  <si>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</si>
  <si>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</si>
  <si>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</si>
  <si>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</si>
  <si>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</si>
  <si>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</si>
  <si>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</si>
  <si>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</si>
  <si>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</si>
  <si>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</si>
  <si>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</si>
  <si>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</si>
  <si>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</si>
  <si>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</si>
  <si>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</si>
  <si>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</si>
  <si>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</si>
  <si>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</si>
  <si>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</si>
  <si>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</si>
  <si>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</si>
  <si>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</si>
  <si>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</si>
  <si>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</si>
  <si>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</si>
  <si>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</si>
  <si>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</si>
  <si>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</si>
  <si>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</si>
  <si>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</si>
  <si>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</si>
  <si>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</si>
  <si>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</si>
  <si>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</si>
  <si>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</si>
  <si>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</si>
  <si>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</si>
  <si>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</si>
  <si>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</si>
  <si>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</si>
  <si>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</si>
  <si>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</si>
  <si>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</si>
  <si>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</si>
  <si>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</si>
  <si>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</si>
  <si>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</si>
  <si>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</si>
  <si>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</si>
  <si>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</si>
  <si>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</si>
  <si>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</si>
  <si>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</si>
  <si>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</si>
  <si>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</si>
  <si>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</si>
  <si>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</si>
  <si>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</si>
  <si>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</si>
  <si>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</si>
  <si>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</si>
  <si>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</si>
  <si>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</si>
  <si>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</si>
  <si>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</si>
  <si>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</si>
  <si>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</si>
  <si>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</si>
  <si>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</si>
  <si>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</si>
  <si>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</si>
  <si>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</si>
  <si>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</si>
  <si>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</si>
  <si>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</si>
  <si>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</si>
  <si>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</si>
  <si>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</si>
  <si>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</si>
  <si>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</si>
  <si>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</si>
  <si>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</si>
  <si>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</si>
  <si>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</si>
  <si>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</si>
  <si>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</si>
  <si>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</si>
  <si>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</si>
  <si>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</si>
  <si>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</si>
  <si>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</si>
  <si>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</si>
  <si>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</si>
  <si>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</si>
  <si>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</si>
  <si>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</si>
  <si>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</si>
  <si>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</si>
  <si>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</si>
  <si>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</si>
  <si>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</si>
  <si>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</si>
  <si>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</si>
  <si>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</si>
  <si>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</si>
  <si>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</si>
  <si>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</si>
  <si>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</si>
  <si>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</si>
  <si>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</si>
  <si>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</si>
  <si>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</si>
  <si>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</si>
  <si>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</si>
  <si>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</si>
  <si>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</si>
  <si>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</si>
  <si>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</si>
  <si>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</si>
  <si>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</si>
  <si>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</si>
  <si>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</si>
  <si>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</si>
  <si>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</si>
  <si>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</si>
  <si>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</si>
  <si>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</si>
  <si>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</si>
  <si>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</si>
  <si>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</si>
  <si>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</si>
  <si>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</si>
  <si>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</si>
  <si>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</si>
  <si>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</si>
  <si>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</si>
  <si>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</si>
  <si>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</si>
  <si>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</si>
  <si>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</si>
  <si>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</si>
  <si>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</si>
  <si>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</si>
  <si>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</si>
  <si>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</si>
  <si>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</si>
  <si>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</si>
  <si>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</si>
  <si>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</si>
  <si>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</si>
  <si>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</si>
  <si>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</si>
  <si>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</si>
  <si>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</si>
  <si>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</si>
  <si>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</si>
  <si>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</si>
  <si>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</si>
  <si>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</si>
  <si>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</si>
  <si>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</si>
  <si>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</si>
  <si>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</si>
  <si>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</si>
  <si>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</si>
  <si>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</si>
  <si>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</si>
  <si>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</si>
  <si>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</si>
  <si>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</si>
  <si>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</si>
  <si>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</si>
  <si>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</si>
  <si>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</si>
  <si>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</si>
  <si>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</si>
  <si>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</si>
  <si>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</si>
  <si>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</si>
  <si>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</si>
  <si>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</si>
  <si>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</si>
  <si>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</si>
  <si>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</si>
  <si>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</si>
  <si>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</si>
  <si>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</si>
  <si>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</si>
  <si>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</si>
  <si>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</si>
  <si>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</si>
  <si>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</si>
  <si>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</si>
  <si>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</si>
  <si>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</si>
  <si>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</si>
  <si>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</si>
  <si>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</si>
  <si>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</si>
  <si>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</si>
  <si>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</si>
  <si>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</si>
  <si>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</si>
  <si>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</si>
  <si>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</si>
  <si>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</si>
  <si>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</si>
  <si>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</si>
  <si>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</si>
  <si>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</si>
  <si>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</si>
  <si>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</si>
  <si>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</si>
  <si>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</si>
  <si>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</si>
  <si>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</si>
  <si>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</si>
  <si>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</si>
  <si>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</si>
  <si>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</si>
  <si>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</si>
  <si>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</si>
  <si>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</si>
  <si>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</si>
  <si>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</si>
  <si>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</si>
  <si>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</si>
  <si>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</si>
  <si>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</si>
  <si>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</si>
  <si>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</si>
  <si>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</si>
  <si>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</si>
  <si>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</si>
  <si>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</si>
  <si>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</si>
  <si>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</si>
  <si>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</si>
  <si>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</si>
  <si>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</si>
  <si>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</si>
  <si>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</si>
  <si>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</si>
  <si>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</si>
  <si>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</si>
  <si>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</si>
  <si>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</si>
  <si>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</si>
  <si>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</si>
  <si>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</si>
  <si>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</si>
  <si>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</si>
  <si>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</si>
  <si>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</si>
  <si>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</si>
  <si>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</si>
  <si>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</si>
  <si>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</si>
  <si>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</si>
  <si>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</si>
  <si>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</si>
  <si>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</si>
  <si>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</si>
  <si>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</si>
  <si>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</si>
  <si>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</si>
  <si>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</si>
  <si>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</si>
  <si>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</si>
  <si>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</si>
  <si>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</si>
  <si>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</si>
  <si>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</si>
  <si>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</si>
  <si>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</si>
  <si>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</si>
  <si>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</si>
  <si>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</si>
  <si>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</si>
  <si>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</si>
  <si>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</si>
  <si>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</si>
  <si>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</si>
  <si>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</si>
  <si>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</si>
  <si>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</si>
  <si>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</si>
  <si>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</si>
  <si>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</si>
  <si>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</si>
  <si>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</si>
  <si>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</si>
  <si>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</si>
  <si>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</si>
  <si>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</si>
  <si>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</si>
  <si>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</si>
  <si>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</si>
  <si>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</si>
  <si>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</si>
  <si>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</si>
  <si>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</si>
  <si>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</si>
  <si>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</si>
  <si>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</si>
  <si>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</si>
  <si>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</si>
  <si>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</si>
  <si>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</si>
  <si>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</si>
  <si>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</si>
  <si>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</si>
  <si>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</si>
  <si>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</si>
  <si>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</si>
  <si>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</si>
  <si>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</si>
  <si>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</si>
  <si>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</si>
  <si>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</si>
  <si>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</si>
  <si>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</si>
  <si>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</si>
  <si>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</si>
  <si>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</si>
  <si>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</si>
  <si>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</si>
  <si>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</si>
  <si>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</si>
  <si>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</si>
  <si>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</si>
  <si>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</si>
  <si>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</si>
  <si>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</si>
  <si>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</si>
  <si>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</si>
  <si>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</si>
  <si>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</si>
  <si>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</si>
  <si>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</si>
  <si>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</si>
  <si>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</si>
  <si>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</si>
  <si>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</si>
  <si>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</si>
  <si>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</si>
  <si>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</si>
  <si>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</si>
  <si>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</si>
  <si>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</si>
  <si>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</si>
  <si>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</si>
  <si>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</si>
  <si>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</si>
  <si>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</si>
  <si>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</si>
  <si>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</si>
  <si>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</si>
  <si>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</si>
  <si>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</si>
  <si>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</si>
  <si>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</si>
  <si>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</si>
  <si>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</si>
  <si>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</si>
  <si>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</si>
  <si>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</si>
  <si>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</si>
  <si>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</si>
  <si>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</si>
  <si>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</si>
  <si>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</si>
  <si>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</si>
  <si>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</si>
  <si>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</si>
  <si>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</si>
  <si>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</si>
  <si>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</si>
  <si>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</si>
  <si>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</si>
  <si>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</si>
  <si>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</si>
  <si>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</si>
  <si>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</si>
  <si>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</si>
  <si>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</si>
  <si>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</si>
  <si>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</si>
  <si>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</si>
  <si>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</si>
  <si>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</si>
  <si>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</si>
  <si>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</si>
  <si>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</si>
  <si>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</si>
  <si>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</si>
  <si>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</si>
  <si>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</si>
  <si>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</si>
  <si>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</si>
  <si>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</si>
  <si>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</si>
  <si>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</si>
  <si>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</si>
  <si>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</si>
  <si>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</si>
  <si>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</si>
  <si>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</si>
  <si>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</si>
  <si>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</si>
  <si>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</si>
  <si>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</si>
  <si>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</si>
  <si>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</si>
  <si>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</si>
  <si>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</si>
  <si>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</si>
  <si>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</si>
  <si>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</si>
  <si>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</si>
  <si>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</si>
  <si>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</si>
  <si>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</si>
  <si>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</si>
  <si>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</si>
  <si>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</si>
  <si>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</si>
  <si>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</si>
  <si>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</si>
  <si>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</si>
  <si>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</si>
  <si>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</si>
  <si>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</si>
  <si>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</si>
  <si>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</si>
  <si>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</si>
  <si>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</si>
  <si>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</si>
  <si>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</si>
  <si>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</si>
  <si>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</si>
  <si>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</si>
  <si>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</si>
  <si>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</si>
  <si>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</si>
  <si>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</si>
  <si>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</si>
  <si>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</si>
  <si>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</si>
  <si>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</si>
  <si>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</si>
  <si>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</si>
  <si>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</si>
  <si>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</si>
  <si>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</si>
  <si>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</si>
  <si>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</si>
  <si>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</si>
  <si>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</si>
  <si>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</si>
  <si>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</si>
  <si>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</si>
  <si>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</si>
  <si>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</si>
  <si>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</si>
  <si>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</si>
  <si>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</si>
  <si>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</si>
  <si>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</si>
  <si>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</si>
  <si>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</si>
  <si>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</si>
  <si>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</si>
  <si>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</si>
  <si>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</si>
  <si>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</si>
  <si>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</si>
  <si>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</si>
  <si>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</si>
  <si>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</si>
  <si>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</si>
  <si>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</si>
  <si>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</si>
  <si>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</si>
  <si>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</si>
  <si>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</si>
  <si>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</si>
  <si>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</si>
  <si>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</si>
  <si>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</si>
  <si>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</si>
  <si>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</si>
  <si>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</si>
  <si>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</si>
  <si>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</si>
  <si>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</si>
  <si>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</si>
  <si>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</si>
  <si>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</si>
  <si>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</si>
  <si>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</si>
  <si>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</si>
  <si>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</si>
  <si>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</si>
  <si>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</si>
  <si>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</si>
  <si>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</si>
  <si>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</si>
  <si>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</si>
  <si>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</si>
  <si>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</si>
  <si>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</si>
  <si>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</si>
  <si>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</si>
  <si>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</si>
  <si>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</si>
  <si>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</si>
  <si>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</si>
  <si>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</si>
  <si>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</si>
  <si>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</si>
  <si>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</si>
  <si>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</si>
  <si>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</si>
  <si>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</si>
  <si>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</si>
  <si>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</si>
  <si>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</si>
  <si>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</si>
  <si>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</si>
  <si>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</si>
  <si>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</si>
  <si>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</si>
  <si>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</si>
  <si>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</si>
  <si>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</si>
  <si>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</si>
  <si>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</si>
  <si>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</si>
  <si>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</si>
  <si>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</si>
  <si>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</si>
  <si>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</si>
  <si>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</si>
  <si>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</si>
  <si>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</si>
  <si>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</si>
  <si>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</si>
  <si>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</si>
  <si>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</si>
  <si>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</si>
  <si>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</si>
  <si>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</si>
  <si>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</si>
  <si>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</si>
  <si>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</si>
  <si>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</si>
  <si>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</si>
  <si>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</si>
  <si>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</si>
  <si>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</si>
  <si>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</si>
  <si>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</si>
  <si>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</si>
  <si>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</si>
  <si>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</si>
  <si>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</si>
  <si>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</si>
  <si>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</si>
  <si>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</si>
  <si>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</si>
  <si>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</si>
  <si>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</si>
  <si>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</si>
  <si>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</si>
  <si>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</si>
  <si>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</si>
  <si>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</si>
  <si>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</si>
  <si>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</si>
  <si>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</si>
  <si>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</si>
  <si>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</si>
  <si>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</si>
  <si>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</si>
  <si>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</si>
  <si>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</si>
  <si>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</si>
  <si>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</si>
  <si>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</si>
  <si>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</si>
  <si>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</si>
  <si>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</si>
  <si>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</si>
  <si>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</si>
  <si>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</si>
  <si>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</si>
  <si>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</si>
  <si>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</si>
  <si>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</si>
  <si>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</si>
  <si>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</si>
  <si>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</si>
  <si>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</si>
  <si>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</si>
  <si>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</si>
  <si>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</si>
  <si>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</si>
  <si>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</si>
  <si>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</si>
  <si>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</si>
  <si>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</si>
  <si>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</si>
  <si>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</si>
  <si>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</si>
  <si>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</si>
  <si>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</si>
  <si>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</si>
  <si>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</si>
  <si>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</si>
  <si>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</si>
  <si>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</si>
  <si>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</si>
  <si>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</si>
  <si>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</si>
  <si>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</si>
  <si>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</si>
  <si>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</si>
  <si>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</si>
  <si>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</si>
  <si>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</si>
  <si>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</si>
  <si>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</si>
  <si>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</si>
  <si>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</si>
  <si>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</si>
  <si>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</si>
  <si>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</si>
  <si>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</si>
  <si>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</si>
  <si>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</si>
  <si>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</si>
  <si>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</si>
  <si>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</si>
  <si>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</si>
  <si>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</si>
  <si>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</si>
  <si>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</si>
  <si>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</si>
  <si>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</si>
  <si>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</si>
  <si>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</si>
  <si>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</si>
  <si>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</si>
  <si>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</si>
  <si>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</si>
  <si>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</si>
  <si>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</si>
  <si>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</si>
  <si>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</si>
  <si>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</si>
  <si>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</si>
  <si>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</si>
  <si>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</si>
  <si>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</si>
  <si>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</si>
  <si>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</si>
  <si>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</si>
  <si>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</si>
  <si>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</si>
  <si>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</si>
  <si>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</si>
  <si>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</si>
  <si>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</si>
  <si>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</si>
  <si>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</si>
  <si>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</si>
  <si>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</si>
  <si>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</si>
  <si>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</si>
  <si>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</si>
  <si>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</si>
  <si>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</si>
  <si>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</si>
  <si>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</si>
  <si>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</si>
  <si>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</si>
  <si>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</si>
  <si>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</si>
  <si>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</si>
  <si>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</si>
  <si>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</si>
  <si>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</si>
  <si>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</si>
  <si>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</si>
  <si>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</si>
  <si>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</si>
  <si>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</si>
  <si>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</si>
  <si>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</si>
  <si>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</si>
  <si>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</si>
  <si>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</si>
  <si>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</si>
  <si>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</si>
  <si>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</si>
  <si>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</si>
  <si>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</si>
  <si>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</si>
  <si>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</si>
  <si>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</si>
  <si>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</si>
  <si>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</si>
  <si>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</si>
  <si>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</si>
  <si>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</si>
  <si>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</si>
  <si>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</si>
  <si>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</si>
  <si>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</si>
  <si>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</si>
  <si>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</si>
  <si>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</si>
  <si>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</si>
  <si>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</si>
  <si>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</si>
  <si>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</si>
  <si>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</si>
  <si>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</si>
  <si>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</si>
  <si>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</si>
  <si>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</si>
  <si>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</si>
  <si>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</si>
  <si>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</si>
  <si>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</si>
  <si>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</si>
  <si>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</si>
  <si>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</si>
  <si>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</si>
  <si>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</si>
  <si>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</si>
  <si>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</si>
  <si>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</si>
  <si>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</si>
  <si>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</si>
  <si>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</si>
  <si>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</si>
  <si>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</si>
  <si>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</si>
  <si>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</si>
  <si>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</si>
  <si>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</si>
  <si>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</si>
  <si>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</si>
  <si>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</si>
  <si>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</si>
  <si>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</si>
  <si>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</si>
  <si>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</si>
  <si>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</si>
  <si>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</si>
  <si>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</si>
  <si>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</si>
  <si>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</si>
  <si>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</si>
  <si>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</si>
  <si>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</si>
  <si>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</si>
  <si>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</si>
  <si>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</si>
  <si>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</si>
  <si>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</si>
  <si>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</si>
  <si>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</si>
  <si>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</si>
  <si>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</si>
  <si>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</si>
  <si>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</si>
  <si>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</si>
  <si>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</si>
  <si>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</si>
  <si>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</si>
  <si>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</si>
  <si>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</si>
  <si>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</si>
  <si>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</si>
  <si>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</si>
  <si>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</si>
  <si>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</si>
  <si>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</si>
  <si>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</si>
  <si>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</si>
  <si>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</si>
  <si>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</si>
  <si>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</si>
  <si>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</si>
  <si>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</si>
  <si>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</si>
  <si>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</si>
  <si>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</si>
  <si>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</si>
  <si>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</si>
  <si>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</si>
  <si>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</si>
  <si>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</si>
  <si>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</si>
  <si>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</si>
  <si>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</si>
  <si>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</si>
  <si>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</si>
  <si>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</si>
  <si>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</si>
  <si>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</si>
  <si>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</si>
  <si>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</si>
  <si>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</si>
  <si>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</si>
  <si>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</si>
  <si>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</si>
  <si>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</si>
  <si>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</si>
  <si>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</si>
  <si>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</si>
  <si>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</si>
  <si>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</si>
  <si>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</si>
  <si>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</si>
  <si>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</si>
  <si>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</si>
  <si>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</si>
  <si>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</si>
  <si>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</si>
  <si>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</si>
  <si>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</si>
  <si>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</si>
  <si>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</si>
  <si>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</si>
  <si>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</si>
  <si>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</si>
  <si>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</si>
  <si>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</si>
  <si>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</si>
  <si>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</si>
  <si>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</si>
  <si>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</si>
  <si>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</si>
  <si>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</si>
  <si>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</si>
  <si>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</si>
  <si>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</si>
  <si>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</si>
  <si>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</si>
  <si>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</si>
  <si>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</si>
  <si>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</si>
  <si>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</si>
  <si>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</si>
  <si>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</si>
  <si>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</si>
  <si>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</si>
  <si>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</si>
  <si>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</si>
  <si>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</si>
  <si>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</si>
  <si>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</si>
  <si>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</si>
  <si>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</si>
  <si>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</si>
  <si>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</si>
  <si>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</si>
  <si>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</si>
  <si>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</si>
  <si>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</si>
  <si>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</si>
  <si>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</si>
  <si>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</si>
  <si>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</si>
  <si>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</si>
  <si>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</si>
  <si>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</si>
  <si>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</si>
  <si>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</si>
  <si>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</si>
  <si>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</si>
  <si>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</si>
  <si>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</si>
  <si>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</si>
  <si>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</si>
  <si>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</si>
  <si>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</si>
  <si>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</si>
  <si>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</si>
  <si>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</si>
  <si>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</si>
  <si>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</si>
  <si>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</si>
  <si>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</si>
  <si>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</si>
  <si>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</si>
  <si>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</si>
  <si>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</si>
  <si>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</si>
  <si>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</si>
  <si>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</si>
  <si>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</si>
  <si>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</si>
  <si>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</si>
  <si>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</si>
  <si>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</si>
  <si>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</si>
  <si>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</si>
  <si>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</si>
  <si>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</si>
  <si>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</si>
  <si>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</si>
  <si>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</si>
  <si>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</si>
  <si>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</si>
  <si>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</si>
  <si>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</si>
  <si>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</si>
  <si>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</si>
  <si>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</si>
  <si>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</si>
  <si>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</si>
  <si>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</si>
  <si>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</si>
  <si>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</si>
  <si>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</si>
  <si>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</si>
  <si>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</si>
  <si>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</si>
  <si>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</si>
  <si>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</si>
  <si>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</si>
  <si>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</si>
  <si>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</si>
  <si>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</si>
  <si>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</si>
  <si>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</si>
  <si>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</si>
  <si>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</si>
  <si>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</si>
  <si>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</si>
  <si>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</si>
  <si>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</si>
  <si>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</si>
  <si>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</si>
  <si>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</si>
  <si>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</si>
  <si>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</si>
  <si>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</si>
  <si>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</si>
  <si>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</si>
  <si>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</si>
  <si>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</si>
  <si>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</si>
  <si>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</si>
  <si>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</si>
  <si>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</si>
  <si>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</si>
  <si>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</si>
  <si>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</si>
  <si>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</si>
  <si>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</si>
  <si>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</si>
  <si>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</si>
  <si>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</si>
  <si>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</si>
  <si>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</si>
  <si>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</si>
  <si>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</si>
  <si>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</si>
  <si>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</si>
  <si>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</si>
  <si>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</si>
  <si>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</si>
  <si>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</si>
  <si>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</si>
  <si>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</si>
  <si>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</si>
  <si>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</si>
  <si>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</si>
  <si>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</si>
  <si>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</si>
  <si>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</si>
  <si>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</si>
  <si>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</si>
  <si>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</si>
  <si>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</si>
  <si>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</si>
  <si>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</si>
  <si>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</si>
  <si>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</si>
  <si>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</si>
  <si>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</si>
  <si>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</si>
  <si>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</si>
  <si>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</si>
  <si>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</si>
  <si>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</si>
  <si>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</si>
  <si>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</si>
  <si>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</si>
  <si>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</si>
  <si>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</si>
  <si>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</si>
  <si>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</si>
  <si>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</si>
  <si>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</si>
  <si>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</si>
  <si>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</si>
  <si>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</si>
  <si>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</si>
  <si>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</si>
  <si>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</si>
  <si>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</si>
  <si>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</si>
  <si>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</si>
  <si>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</si>
  <si>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</si>
  <si>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</si>
  <si>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</si>
  <si>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</si>
  <si>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</si>
  <si>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</si>
  <si>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</si>
  <si>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</si>
  <si>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</si>
  <si>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</si>
  <si>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</si>
  <si>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</si>
  <si>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</si>
  <si>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</si>
  <si>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</si>
  <si>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</si>
  <si>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</si>
  <si>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</si>
  <si>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</si>
  <si>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</si>
  <si>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</si>
  <si>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</si>
  <si>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</si>
  <si>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</si>
  <si>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</si>
  <si>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</si>
  <si>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</si>
  <si>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</si>
  <si>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</si>
  <si>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</si>
  <si>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</si>
  <si>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</si>
  <si>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</si>
  <si>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</si>
  <si>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</si>
  <si>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</si>
  <si>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</si>
  <si>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</si>
  <si>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</si>
  <si>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</si>
  <si>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</si>
  <si>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</si>
  <si>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</si>
  <si>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</si>
  <si>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</si>
  <si>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</si>
  <si>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</si>
  <si>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</si>
  <si>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</si>
  <si>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</si>
  <si>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</si>
  <si>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</si>
  <si>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</si>
  <si>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</si>
  <si>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</si>
  <si>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</si>
  <si>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</si>
  <si>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</si>
  <si>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</si>
  <si>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</si>
  <si>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</si>
  <si>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</si>
  <si>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</si>
  <si>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</si>
  <si>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</si>
  <si>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</si>
  <si>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</si>
  <si>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</si>
  <si>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</si>
  <si>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</si>
  <si>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</si>
  <si>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</si>
  <si>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</si>
  <si>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</si>
  <si>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</si>
  <si>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</si>
  <si>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</si>
  <si>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</si>
  <si>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</si>
  <si>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</si>
  <si>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</si>
  <si>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</si>
  <si>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</si>
  <si>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</si>
  <si>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</si>
  <si>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</si>
  <si>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</si>
  <si>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</si>
  <si>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</si>
  <si>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</si>
  <si>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</si>
  <si>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</si>
  <si>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</si>
  <si>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</si>
  <si>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</si>
  <si>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</si>
  <si>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</si>
  <si>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</si>
  <si>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</si>
  <si>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</si>
  <si>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</si>
  <si>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</si>
  <si>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</si>
  <si>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</si>
  <si>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</si>
  <si>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</si>
  <si>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</si>
  <si>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</si>
  <si>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</si>
  <si>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</si>
  <si>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</si>
  <si>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</si>
  <si>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</si>
  <si>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</si>
  <si>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</si>
  <si>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</si>
  <si>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</si>
  <si>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</si>
  <si>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</si>
  <si>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</si>
  <si>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</si>
  <si>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</si>
  <si>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</si>
  <si>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</si>
  <si>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</si>
  <si>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</si>
  <si>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</si>
  <si>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</si>
  <si>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</si>
  <si>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</si>
  <si>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</si>
  <si>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</si>
  <si>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</si>
  <si>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</si>
  <si>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</si>
  <si>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</si>
  <si>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</si>
  <si>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</si>
  <si>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</si>
  <si>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</si>
  <si>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</si>
  <si>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</si>
  <si>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</si>
  <si>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</si>
  <si>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</si>
  <si>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</si>
  <si>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</si>
  <si>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</si>
  <si>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</si>
  <si>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</si>
  <si>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</si>
  <si>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</si>
  <si>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</si>
  <si>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</si>
  <si>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</si>
  <si>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</si>
  <si>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</si>
  <si>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</si>
  <si>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</si>
  <si>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</si>
  <si>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</si>
  <si>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</si>
  <si>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</si>
  <si>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</si>
  <si>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</si>
  <si>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</si>
  <si>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</si>
  <si>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</si>
  <si>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</si>
  <si>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</si>
  <si>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</si>
  <si>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</si>
  <si>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</si>
  <si>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</si>
  <si>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</si>
  <si>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</si>
  <si>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</si>
  <si>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</si>
  <si>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</si>
  <si>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</si>
  <si>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</si>
  <si>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</si>
  <si>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</si>
  <si>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</si>
  <si>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</si>
  <si>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</si>
  <si>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</si>
  <si>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</si>
  <si>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</si>
  <si>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</si>
  <si>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</si>
  <si>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</si>
  <si>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</si>
  <si>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</si>
  <si>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</si>
  <si>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</si>
  <si>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</si>
  <si>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</si>
  <si>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</si>
  <si>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</si>
  <si>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</si>
  <si>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</si>
  <si>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</si>
  <si>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</si>
  <si>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</si>
  <si>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</si>
  <si>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</si>
  <si>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</si>
  <si>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</si>
  <si>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</si>
  <si>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</si>
  <si>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</si>
  <si>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</si>
  <si>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</si>
  <si>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</si>
  <si>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</si>
  <si>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</si>
  <si>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</si>
  <si>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</si>
  <si>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</si>
  <si>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</si>
  <si>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</si>
  <si>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</si>
  <si>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</si>
  <si>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</si>
  <si>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</si>
  <si>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</si>
  <si>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</si>
  <si>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</si>
  <si>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</si>
  <si>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</si>
  <si>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</si>
  <si>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</si>
  <si>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</si>
  <si>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</si>
  <si>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</si>
  <si>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</si>
  <si>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</si>
  <si>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</si>
  <si>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</si>
  <si>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</si>
  <si>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</si>
  <si>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</si>
  <si>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</si>
  <si>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</si>
  <si>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</si>
  <si>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</si>
  <si>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</si>
  <si>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</si>
  <si>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</si>
  <si>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</si>
  <si>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</si>
  <si>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</si>
  <si>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</si>
  <si>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</si>
  <si>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</si>
  <si>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</si>
  <si>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</si>
  <si>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</si>
  <si>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</si>
  <si>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</si>
  <si>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</si>
  <si>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</si>
  <si>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</si>
  <si>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</si>
  <si>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</si>
  <si>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</si>
  <si>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</si>
  <si>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</si>
  <si>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</si>
  <si>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</si>
  <si>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</si>
  <si>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</si>
  <si>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</si>
  <si>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</si>
  <si>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</si>
  <si>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</si>
  <si>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</si>
  <si>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</si>
  <si>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</si>
  <si>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</si>
  <si>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</si>
  <si>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</si>
  <si>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</si>
  <si>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</si>
  <si>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</si>
  <si>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</si>
  <si>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</si>
  <si>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</si>
  <si>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</si>
  <si>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</si>
  <si>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</si>
  <si>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</si>
  <si>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</si>
  <si>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</si>
  <si>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</si>
  <si>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</si>
  <si>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</si>
  <si>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</si>
  <si>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</si>
  <si>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</si>
  <si>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</si>
  <si>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</si>
  <si>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</si>
  <si>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</si>
  <si>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</si>
  <si>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</si>
  <si>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</si>
  <si>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</si>
  <si>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</si>
  <si>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</si>
  <si>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</si>
  <si>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</si>
  <si>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</si>
  <si>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</si>
  <si>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</si>
  <si>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</si>
  <si>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</si>
  <si>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</si>
  <si>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</si>
  <si>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</si>
  <si>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</si>
  <si>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</si>
  <si>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</si>
  <si>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</si>
  <si>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</si>
  <si>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</si>
  <si>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</si>
  <si>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</si>
  <si>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</si>
  <si>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</si>
  <si>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</si>
  <si>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</si>
  <si>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</si>
  <si>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</si>
  <si>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</si>
  <si>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</si>
  <si>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</si>
  <si>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</si>
  <si>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</si>
  <si>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</si>
  <si>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</si>
  <si>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</si>
  <si>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</si>
  <si>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</si>
  <si>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</si>
  <si>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</si>
  <si>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</si>
  <si>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</si>
  <si>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</si>
  <si>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</si>
  <si>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</si>
  <si>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</si>
  <si>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</si>
  <si>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</si>
  <si>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</si>
  <si>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</si>
  <si>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</si>
  <si>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</si>
  <si>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</si>
  <si>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</si>
  <si>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</si>
  <si>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</si>
  <si>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</si>
  <si>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</si>
  <si>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</si>
  <si>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</si>
  <si>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</si>
  <si>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</si>
  <si>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</si>
  <si>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</si>
  <si>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</si>
  <si>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</si>
  <si>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</si>
  <si>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</si>
  <si>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</si>
  <si>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</si>
  <si>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</si>
  <si>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</si>
  <si>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</si>
  <si>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</si>
  <si>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</si>
  <si>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</si>
  <si>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</si>
  <si>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</si>
  <si>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</si>
  <si>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</si>
  <si>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</si>
  <si>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</si>
  <si>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</si>
  <si>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</si>
  <si>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</si>
  <si>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</si>
  <si>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</si>
  <si>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</si>
  <si>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</si>
  <si>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</si>
  <si>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</si>
  <si>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</si>
  <si>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</si>
  <si>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</si>
  <si>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</si>
  <si>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</si>
  <si>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</si>
  <si>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</si>
  <si>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</si>
  <si>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</si>
  <si>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</si>
  <si>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</si>
  <si>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</si>
  <si>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</si>
  <si>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</si>
  <si>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</si>
  <si>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</si>
  <si>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</si>
  <si>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</si>
  <si>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</si>
  <si>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</si>
  <si>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</si>
  <si>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</si>
  <si>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</si>
  <si>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</si>
  <si>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</si>
  <si>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</si>
  <si>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</si>
  <si>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</si>
  <si>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</si>
  <si>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</si>
  <si>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</si>
  <si>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</si>
  <si>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</si>
  <si>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</si>
  <si>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</si>
  <si>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</si>
  <si>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</si>
  <si>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</si>
  <si>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</si>
  <si>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</si>
  <si>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</si>
  <si>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</si>
  <si>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</si>
  <si>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</si>
  <si>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</si>
  <si>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</si>
  <si>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</si>
  <si>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</si>
  <si>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</si>
  <si>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</si>
  <si>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</si>
  <si>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</si>
  <si>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</si>
  <si>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</si>
  <si>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</si>
  <si>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</si>
  <si>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</si>
  <si>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</si>
  <si>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</si>
  <si>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</si>
  <si>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</si>
  <si>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</si>
  <si>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</si>
  <si>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</si>
  <si>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</si>
  <si>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</si>
  <si>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</si>
  <si>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</si>
  <si>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</si>
  <si>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</si>
  <si>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</si>
  <si>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</si>
  <si>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</si>
  <si>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</si>
  <si>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</si>
  <si>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</si>
  <si>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</si>
  <si>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</si>
  <si>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</si>
  <si>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</si>
  <si>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</si>
  <si>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</si>
  <si>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</si>
  <si>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</si>
  <si>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</si>
  <si>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</si>
  <si>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</si>
  <si>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</si>
  <si>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</si>
  <si>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</si>
  <si>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</si>
  <si>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</si>
  <si>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</si>
  <si>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</si>
  <si>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</si>
  <si>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</si>
  <si>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</si>
  <si>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</si>
  <si>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</si>
  <si>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</si>
  <si>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</si>
  <si>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</si>
  <si>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</si>
  <si>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</si>
  <si>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</si>
  <si>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</si>
  <si>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</si>
  <si>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</si>
  <si>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</si>
  <si>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</si>
  <si>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</si>
  <si>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</si>
  <si>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</si>
  <si>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</si>
  <si>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</si>
  <si>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</si>
  <si>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</si>
  <si>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</si>
  <si>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</si>
  <si>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</si>
  <si>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</si>
  <si>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</si>
  <si>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</si>
  <si>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</si>
  <si>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</si>
  <si>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</si>
  <si>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</si>
  <si>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</si>
  <si>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</si>
  <si>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</si>
  <si>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</si>
  <si>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</si>
  <si>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</si>
  <si>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</si>
  <si>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</si>
  <si>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</si>
  <si>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</si>
  <si>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</si>
  <si>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</si>
  <si>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</si>
  <si>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</si>
  <si>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</si>
  <si>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</si>
  <si>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</si>
  <si>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</si>
  <si>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</si>
  <si>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</si>
  <si>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</si>
  <si>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</si>
  <si>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</si>
  <si>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</si>
  <si>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</si>
  <si>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</si>
  <si>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</si>
  <si>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</si>
  <si>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</si>
  <si>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</si>
  <si>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</si>
  <si>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</si>
  <si>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</si>
  <si>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</si>
  <si>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</si>
  <si>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</si>
  <si>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</si>
  <si>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</si>
  <si>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</si>
  <si>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</si>
  <si>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</si>
  <si>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</si>
  <si>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</si>
  <si>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</si>
  <si>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</si>
  <si>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</si>
  <si>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</si>
  <si>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</si>
  <si>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</si>
  <si>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</si>
  <si>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</si>
  <si>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</si>
  <si>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</si>
  <si>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</si>
  <si>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</si>
  <si>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</si>
  <si>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</si>
  <si>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</si>
  <si>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</si>
  <si>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</si>
  <si>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</si>
  <si>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</si>
  <si>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</si>
  <si>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</si>
  <si>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</si>
  <si>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</si>
  <si>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</si>
  <si>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</si>
  <si>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</si>
  <si>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</si>
  <si>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</si>
  <si>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</si>
  <si>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</si>
  <si>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</si>
  <si>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</si>
  <si>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</si>
  <si>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</si>
  <si>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</si>
  <si>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</si>
  <si>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</si>
  <si>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</si>
  <si>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</si>
  <si>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</si>
  <si>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</si>
  <si>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</si>
  <si>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</si>
  <si>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</si>
  <si>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</si>
  <si>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</si>
  <si>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</si>
  <si>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</si>
  <si>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</si>
  <si>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</si>
  <si>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</si>
  <si>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</si>
  <si>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</si>
  <si>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</si>
  <si>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</si>
  <si>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</si>
  <si>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</si>
  <si>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</si>
  <si>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</si>
  <si>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</si>
  <si>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</si>
  <si>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</si>
  <si>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</si>
  <si>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</si>
  <si>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</si>
  <si>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</si>
  <si>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</si>
  <si>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</si>
  <si>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</si>
  <si>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</si>
  <si>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</si>
  <si>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</si>
  <si>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</si>
  <si>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</si>
  <si>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</si>
  <si>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</si>
  <si>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</si>
  <si>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</si>
  <si>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</si>
  <si>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</si>
  <si>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</si>
  <si>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</si>
  <si>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</si>
  <si>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</si>
  <si>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</si>
  <si>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</si>
  <si>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</si>
  <si>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</si>
  <si>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</si>
  <si>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</si>
  <si>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</si>
  <si>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</si>
  <si>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</si>
  <si>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</si>
  <si>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</si>
  <si>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</si>
  <si>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</si>
  <si>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</si>
  <si>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</si>
  <si>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</si>
  <si>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</si>
  <si>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</si>
  <si>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</si>
  <si>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</si>
  <si>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</si>
  <si>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</si>
  <si>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</si>
  <si>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</si>
  <si>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</si>
  <si>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</si>
  <si>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</si>
  <si>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</si>
  <si>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</si>
  <si>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</si>
  <si>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</si>
  <si>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</si>
  <si>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</si>
  <si>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</si>
  <si>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</si>
  <si>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</si>
  <si>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</si>
  <si>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</si>
  <si>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</si>
  <si>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</si>
  <si>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</si>
  <si>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</si>
  <si>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</si>
  <si>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</si>
  <si>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</si>
  <si>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</si>
  <si>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</si>
  <si>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</si>
  <si>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</si>
  <si>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</si>
  <si>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</si>
  <si>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</si>
  <si>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</si>
  <si>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</si>
  <si>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</si>
  <si>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</si>
  <si>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</si>
  <si>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</si>
  <si>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</si>
  <si>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</si>
  <si>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</si>
  <si>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</si>
  <si>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</si>
  <si>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</si>
  <si>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</si>
  <si>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</si>
  <si>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</si>
  <si>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</si>
  <si>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</si>
  <si>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</si>
  <si>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</si>
  <si>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</si>
  <si>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</si>
  <si>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</si>
  <si>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</si>
  <si>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</si>
  <si>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</si>
  <si>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</si>
  <si>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</si>
  <si>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</si>
  <si>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</si>
  <si>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</si>
  <si>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</si>
  <si>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</si>
  <si>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</si>
  <si>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</si>
  <si>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</si>
  <si>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</si>
  <si>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</si>
  <si>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</si>
  <si>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</si>
  <si>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</si>
  <si>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</si>
  <si>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</si>
  <si>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</si>
  <si>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</si>
  <si>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</si>
  <si>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</si>
  <si>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</si>
  <si>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</si>
  <si>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</si>
  <si>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</si>
  <si>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</si>
  <si>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</si>
  <si>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</si>
  <si>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</si>
  <si>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</si>
  <si>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</si>
  <si>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</si>
  <si>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</si>
  <si>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</si>
  <si>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</si>
  <si>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</si>
  <si>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</si>
  <si>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</si>
  <si>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</si>
  <si>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</si>
  <si>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</si>
  <si>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</si>
  <si>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</si>
  <si>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</si>
  <si>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</si>
  <si>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</si>
  <si>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</si>
  <si>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</si>
  <si>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</si>
  <si>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</si>
  <si>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</si>
  <si>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</si>
  <si>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</si>
  <si>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</si>
  <si>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</si>
  <si>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</si>
  <si>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</si>
  <si>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</si>
  <si>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</si>
  <si>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</si>
  <si>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</si>
  <si>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</si>
  <si>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</si>
  <si>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</si>
  <si>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</si>
  <si>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</si>
  <si>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</si>
  <si>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</si>
  <si>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</si>
  <si>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</si>
  <si>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</si>
  <si>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</si>
  <si>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</si>
  <si>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</si>
  <si>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</si>
  <si>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</si>
  <si>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</si>
  <si>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</si>
  <si>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</si>
  <si>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</si>
  <si>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</si>
  <si>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</si>
  <si>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</si>
  <si>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</si>
  <si>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</si>
  <si>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</si>
  <si>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</si>
  <si>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</si>
  <si>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</si>
  <si>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</si>
  <si>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</si>
  <si>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</si>
  <si>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</si>
  <si>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</si>
  <si>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</si>
  <si>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</si>
  <si>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</si>
  <si>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</si>
  <si>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</si>
  <si>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</si>
  <si>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</si>
  <si>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</si>
  <si>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</si>
  <si>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</si>
  <si>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</si>
  <si>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</si>
  <si>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</si>
  <si>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</si>
  <si>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</si>
  <si>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</si>
  <si>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</si>
  <si>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</si>
  <si>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</si>
  <si>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</si>
  <si>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</si>
  <si>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</si>
  <si>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</si>
  <si>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</si>
  <si>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</si>
  <si>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</si>
  <si>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</si>
  <si>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</si>
  <si>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</si>
  <si>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</si>
  <si>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</si>
  <si>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</si>
  <si>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</si>
  <si>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</si>
  <si>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</si>
  <si>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</si>
  <si>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</si>
  <si>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</si>
  <si>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</si>
  <si>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</si>
  <si>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</si>
  <si>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</si>
  <si>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</si>
  <si>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</si>
  <si>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</si>
  <si>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</si>
  <si>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</si>
  <si>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</si>
  <si>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</si>
  <si>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</si>
  <si>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</si>
  <si>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</si>
  <si>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</si>
  <si>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</si>
  <si>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</si>
  <si>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</si>
  <si>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</si>
  <si>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</si>
  <si>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</si>
  <si>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</si>
  <si>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</si>
  <si>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</si>
  <si>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</si>
  <si>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</si>
  <si>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</si>
  <si>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</si>
  <si>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</si>
  <si>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</si>
  <si>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</si>
  <si>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</si>
  <si>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</si>
  <si>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</si>
  <si>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</si>
  <si>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</si>
  <si>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</si>
  <si>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</si>
  <si>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</si>
  <si>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</si>
  <si>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</si>
  <si>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</si>
  <si>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</si>
  <si>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</si>
  <si>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</si>
  <si>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</si>
  <si>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</si>
  <si>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</si>
  <si>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</si>
  <si>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</si>
  <si>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</si>
  <si>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</si>
  <si>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</si>
  <si>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</si>
  <si>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</si>
  <si>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</si>
  <si>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</si>
  <si>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</si>
  <si>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</si>
  <si>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</si>
  <si>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</si>
  <si>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</si>
  <si>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</si>
  <si>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</si>
  <si>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</si>
  <si>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</si>
  <si>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</si>
  <si>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</si>
  <si>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</si>
  <si>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</si>
  <si>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</si>
  <si>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</si>
  <si>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</si>
  <si>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</si>
  <si>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</si>
  <si>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</si>
  <si>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</si>
  <si>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</si>
  <si>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</si>
  <si>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</si>
  <si>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</si>
  <si>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</si>
  <si>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</si>
  <si>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</si>
  <si>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</si>
  <si>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</si>
  <si>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</si>
  <si>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</si>
  <si>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</si>
  <si>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</si>
  <si>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</si>
  <si>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</si>
  <si>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</si>
  <si>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</si>
  <si>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</si>
  <si>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</si>
  <si>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</si>
  <si>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</si>
  <si>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</si>
  <si>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</si>
  <si>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</si>
  <si>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</si>
  <si>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</si>
  <si>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</si>
  <si>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</si>
  <si>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</si>
  <si>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</si>
  <si>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</si>
  <si>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</si>
  <si>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</si>
  <si>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</si>
  <si>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</si>
  <si>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</si>
  <si>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</si>
  <si>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</si>
  <si>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</si>
  <si>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</si>
  <si>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</si>
  <si>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</si>
  <si>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</si>
  <si>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</si>
  <si>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</si>
  <si>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</si>
  <si>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</si>
  <si>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</si>
  <si>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</si>
  <si>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</si>
  <si>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</si>
  <si>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</si>
  <si>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</si>
  <si>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</si>
  <si>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</si>
  <si>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</si>
  <si>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</si>
  <si>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</si>
  <si>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</si>
  <si>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</si>
  <si>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</si>
  <si>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</si>
  <si>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</si>
  <si>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</si>
  <si>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</si>
  <si>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</si>
  <si>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</si>
  <si>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</si>
  <si>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</si>
  <si>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</si>
  <si>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</si>
  <si>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</si>
  <si>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</si>
  <si>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</si>
  <si>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</si>
  <si>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</si>
  <si>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</si>
  <si>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</si>
  <si>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</si>
  <si>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</si>
  <si>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</si>
  <si>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</si>
  <si>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</si>
  <si>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</si>
  <si>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</si>
  <si>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</si>
  <si>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</si>
  <si>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</si>
  <si>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</si>
  <si>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</si>
  <si>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</si>
  <si>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</si>
  <si>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</si>
  <si>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</si>
  <si>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</si>
  <si>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</si>
  <si>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</si>
  <si>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</si>
  <si>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</si>
  <si>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</si>
  <si>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</si>
  <si>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</si>
  <si>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</si>
  <si>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</si>
  <si>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</si>
  <si>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</si>
  <si>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</si>
  <si>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</si>
  <si>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</si>
  <si>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</si>
  <si>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</si>
  <si>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</si>
  <si>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</si>
  <si>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</si>
  <si>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</si>
  <si>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</si>
  <si>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</si>
  <si>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</si>
  <si>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</si>
  <si>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</si>
  <si>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</si>
  <si>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</si>
  <si>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</si>
  <si>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</si>
  <si>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</si>
  <si>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</si>
  <si>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</si>
  <si>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</si>
  <si>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</si>
  <si>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</si>
  <si>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</si>
  <si>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</si>
  <si>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</si>
  <si>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</si>
  <si>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</si>
  <si>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</si>
  <si>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</si>
  <si>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</si>
  <si>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</si>
  <si>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</si>
  <si>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</si>
  <si>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</si>
  <si>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</si>
  <si>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</si>
  <si>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</si>
  <si>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</si>
  <si>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</si>
  <si>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</si>
  <si>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</si>
  <si>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</si>
  <si>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</si>
  <si>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</si>
  <si>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</si>
  <si>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</si>
  <si>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</si>
  <si>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</si>
  <si>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</si>
  <si>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</si>
  <si>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</si>
  <si>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</si>
  <si>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</si>
  <si>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</si>
  <si>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</si>
  <si>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</si>
  <si>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</si>
  <si>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</si>
  <si>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</si>
  <si>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</si>
  <si>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</si>
  <si>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</si>
  <si>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</si>
  <si>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</si>
  <si>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</si>
  <si>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</si>
  <si>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</si>
  <si>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</si>
  <si>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</si>
  <si>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</si>
  <si>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</si>
  <si>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</si>
  <si>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</si>
  <si>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</si>
  <si>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</si>
  <si>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</si>
  <si>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</si>
  <si>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</si>
  <si>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</si>
  <si>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</si>
  <si>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</si>
  <si>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</si>
  <si>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</si>
  <si>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</si>
  <si>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</si>
  <si>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</si>
  <si>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</si>
  <si>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</si>
  <si>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</si>
  <si>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</si>
  <si>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</si>
  <si>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</si>
  <si>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</si>
  <si>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</si>
  <si>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</si>
  <si>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</si>
  <si>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</si>
  <si>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</si>
  <si>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</si>
  <si>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</si>
  <si>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</si>
  <si>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</si>
  <si>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</si>
  <si>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</si>
  <si>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</si>
  <si>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</si>
  <si>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</si>
  <si>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</si>
  <si>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</si>
  <si>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</si>
  <si>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</si>
  <si>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</si>
  <si>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</si>
  <si>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</si>
  <si>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</si>
  <si>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</si>
  <si>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</si>
  <si>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</si>
  <si>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</si>
  <si>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</si>
  <si>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</si>
  <si>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</si>
  <si>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</si>
  <si>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</si>
  <si>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</si>
  <si>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</si>
  <si>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</si>
  <si>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</si>
  <si>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</si>
  <si>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</si>
  <si>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</si>
  <si>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</si>
  <si>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</si>
  <si>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</si>
  <si>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</si>
  <si>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</si>
  <si>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</si>
  <si>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</si>
  <si>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</si>
  <si>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</si>
  <si>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</si>
  <si>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</si>
  <si>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</si>
  <si>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</si>
  <si>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</si>
  <si>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</si>
  <si>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</si>
  <si>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</si>
  <si>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</si>
  <si>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</si>
  <si>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</si>
  <si>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</si>
  <si>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</si>
  <si>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</si>
  <si>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</si>
  <si>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</si>
  <si>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</si>
  <si>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</si>
  <si>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</si>
  <si>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</si>
  <si>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</si>
  <si>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</si>
  <si>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</si>
  <si>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</si>
  <si>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</si>
  <si>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</si>
  <si>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</si>
  <si>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</si>
  <si>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</si>
  <si>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</si>
  <si>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</si>
  <si>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</si>
  <si>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</si>
  <si>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</si>
  <si>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</si>
  <si>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</si>
  <si>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</si>
  <si>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</si>
  <si>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</si>
  <si>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</si>
  <si>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</si>
  <si>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</si>
  <si>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</si>
  <si>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</si>
  <si>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</si>
  <si>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</si>
  <si>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</si>
  <si>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</si>
  <si>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</si>
  <si>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</si>
  <si>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</si>
  <si>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</si>
  <si>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</si>
  <si>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</si>
  <si>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</si>
  <si>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</si>
  <si>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</si>
  <si>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</si>
  <si>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</si>
  <si>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</si>
  <si>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</si>
  <si>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</si>
  <si>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</si>
  <si>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</si>
  <si>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</si>
  <si>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</si>
  <si>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</si>
  <si>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</si>
  <si>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</si>
  <si>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</si>
  <si>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</si>
  <si>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</si>
  <si>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</si>
  <si>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</si>
  <si>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</si>
  <si>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</si>
  <si>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</si>
  <si>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</si>
  <si>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</si>
  <si>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</si>
  <si>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</si>
  <si>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</si>
  <si>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</si>
  <si>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</si>
  <si>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</si>
  <si>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</si>
  <si>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</si>
  <si>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</si>
  <si>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</si>
  <si>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</si>
  <si>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</si>
  <si>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</si>
  <si>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</si>
  <si>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</si>
  <si>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</si>
  <si>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</si>
  <si>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</si>
  <si>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</si>
  <si>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</si>
  <si>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</si>
  <si>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</si>
  <si>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</si>
  <si>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</si>
  <si>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</si>
  <si>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</si>
  <si>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</si>
  <si>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</si>
  <si>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</si>
  <si>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</si>
  <si>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</si>
  <si>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</si>
  <si>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</si>
  <si>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</si>
  <si>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</si>
  <si>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</si>
  <si>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</si>
  <si>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</si>
  <si>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</si>
  <si>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</si>
  <si>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</si>
  <si>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</si>
  <si>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</si>
  <si>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</si>
  <si>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</si>
  <si>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</si>
  <si>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</si>
  <si>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</si>
  <si>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</si>
  <si>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</si>
  <si>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</si>
  <si>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</si>
  <si>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</si>
  <si>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</si>
  <si>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</si>
  <si>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</si>
  <si>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</si>
  <si>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</si>
  <si>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</si>
  <si>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</si>
  <si>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</si>
  <si>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</si>
  <si>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</si>
  <si>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</si>
  <si>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</si>
  <si>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</si>
  <si>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</si>
  <si>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</si>
  <si>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</si>
  <si>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</si>
  <si>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</si>
  <si>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</si>
  <si>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</si>
  <si>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</si>
  <si>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</si>
  <si>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</si>
  <si>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</si>
  <si>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</si>
  <si>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</si>
  <si>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</si>
  <si>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</si>
  <si>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</si>
  <si>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</si>
  <si>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</si>
  <si>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</si>
  <si>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</si>
  <si>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</si>
  <si>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</si>
  <si>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</si>
  <si>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</si>
  <si>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</si>
  <si>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</si>
  <si>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</si>
  <si>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</si>
  <si>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</si>
  <si>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</si>
  <si>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</si>
  <si>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</si>
  <si>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</si>
  <si>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</si>
  <si>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</si>
  <si>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</si>
  <si>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</si>
  <si>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</si>
  <si>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</si>
  <si>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</si>
  <si>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</si>
  <si>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</si>
  <si>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</si>
  <si>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</si>
  <si>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</si>
  <si>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</si>
  <si>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</si>
  <si>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</si>
  <si>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</si>
  <si>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</si>
  <si>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</si>
  <si>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</si>
  <si>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</si>
  <si>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</si>
  <si>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</si>
  <si>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</si>
  <si>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</si>
  <si>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</si>
  <si>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</si>
  <si>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</si>
  <si>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</si>
  <si>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</si>
  <si>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</si>
  <si>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</si>
  <si>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</si>
  <si>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</si>
  <si>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</si>
  <si>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</si>
  <si>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</si>
  <si>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</si>
  <si>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</si>
  <si>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</si>
  <si>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</si>
  <si>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</si>
  <si>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</si>
  <si>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</si>
  <si>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</si>
  <si>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</si>
  <si>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</si>
  <si>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</si>
  <si>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</si>
  <si>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</si>
  <si>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</si>
  <si>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</si>
  <si>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</si>
  <si>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</si>
  <si>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</si>
  <si>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</si>
  <si>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</si>
  <si>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</si>
  <si>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</si>
  <si>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</si>
  <si>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</si>
  <si>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</si>
  <si>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</si>
  <si>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</si>
  <si>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</si>
  <si>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</si>
  <si>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</si>
  <si>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</si>
  <si>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</si>
  <si>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</si>
  <si>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</si>
  <si>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</si>
  <si>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</si>
  <si>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</si>
  <si>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</si>
  <si>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</si>
  <si>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</si>
  <si>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</si>
  <si>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</si>
  <si>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</si>
  <si>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</si>
  <si>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</si>
  <si>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</si>
  <si>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</si>
  <si>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</si>
  <si>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</si>
  <si>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</si>
  <si>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</si>
  <si>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</si>
  <si>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</si>
  <si>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</si>
  <si>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</si>
  <si>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</si>
  <si>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</si>
  <si>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</si>
  <si>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</si>
  <si>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</si>
  <si>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</si>
  <si>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</si>
  <si>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</si>
  <si>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</si>
  <si>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</si>
  <si>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</si>
  <si>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</si>
  <si>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</si>
  <si>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</si>
  <si>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</si>
  <si>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</si>
  <si>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</si>
  <si>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</si>
  <si>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</si>
  <si>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</si>
  <si>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</si>
  <si>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</si>
  <si>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</si>
  <si>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</si>
  <si>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</si>
  <si>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</si>
  <si>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</si>
  <si>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</si>
  <si>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</si>
  <si>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</si>
  <si>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</si>
  <si>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</si>
  <si>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</si>
  <si>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</si>
  <si>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</si>
  <si>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</si>
  <si>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</si>
  <si>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</si>
  <si>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</si>
  <si>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</si>
  <si>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</si>
  <si>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</si>
  <si>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</si>
  <si>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</si>
  <si>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</si>
  <si>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</si>
  <si>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</si>
  <si>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</si>
  <si>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</si>
  <si>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</si>
  <si>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</si>
  <si>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</si>
  <si>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</si>
  <si>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</si>
  <si>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</si>
  <si>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</si>
  <si>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</si>
  <si>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</si>
  <si>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</si>
  <si>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</si>
  <si>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</si>
  <si>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</si>
  <si>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</si>
  <si>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</si>
  <si>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</si>
  <si>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</si>
  <si>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</si>
  <si>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</si>
  <si>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</si>
  <si>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</si>
  <si>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</si>
  <si>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</si>
  <si>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</si>
  <si>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</si>
  <si>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</si>
  <si>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</si>
  <si>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</si>
  <si>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</si>
  <si>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</si>
  <si>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</si>
  <si>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</si>
  <si>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</si>
  <si>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</si>
  <si>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</si>
  <si>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</si>
  <si>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</si>
  <si>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</si>
  <si>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</si>
  <si>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</si>
  <si>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</si>
  <si>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</si>
  <si>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</si>
  <si>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</si>
  <si>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</si>
  <si>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</si>
  <si>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</si>
  <si>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</si>
  <si>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</si>
  <si>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</si>
  <si>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</si>
  <si>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</si>
  <si>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</si>
  <si>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</si>
  <si>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</si>
  <si>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</si>
  <si>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</si>
  <si>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</si>
  <si>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</si>
  <si>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</si>
  <si>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</si>
  <si>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</si>
  <si>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</si>
  <si>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</si>
  <si>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</si>
  <si>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</si>
  <si>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</si>
  <si>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</si>
  <si>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</si>
  <si>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</si>
  <si>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</si>
  <si>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</si>
  <si>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</si>
  <si>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</si>
  <si>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</si>
  <si>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</si>
  <si>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</si>
  <si>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</si>
  <si>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</si>
  <si>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</si>
  <si>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</si>
  <si>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</si>
  <si>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</si>
  <si>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</si>
  <si>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</si>
  <si>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</si>
  <si>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</si>
  <si>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</si>
  <si>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</si>
  <si>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</si>
  <si>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</si>
  <si>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</si>
  <si>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</si>
  <si>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</si>
  <si>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</si>
  <si>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</si>
  <si>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</si>
  <si>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</si>
  <si>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</si>
  <si>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</si>
  <si>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</si>
  <si>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</si>
  <si>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</si>
  <si>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</si>
  <si>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</si>
  <si>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</si>
  <si>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</si>
  <si>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</si>
  <si>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</si>
  <si>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</si>
  <si>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</si>
  <si>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</si>
  <si>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</si>
  <si>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</si>
  <si>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</si>
  <si>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</si>
  <si>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</si>
  <si>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</si>
  <si>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</si>
  <si>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</si>
  <si>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</si>
  <si>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</si>
  <si>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</si>
  <si>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</si>
  <si>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</si>
  <si>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</si>
  <si>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</si>
  <si>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</si>
  <si>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</si>
  <si>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</si>
  <si>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</si>
  <si>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</si>
  <si>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</si>
  <si>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</si>
  <si>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</si>
  <si>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</si>
  <si>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</si>
  <si>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</si>
  <si>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</si>
  <si>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</si>
  <si>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</si>
  <si>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</si>
  <si>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</si>
  <si>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</si>
  <si>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</si>
  <si>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</si>
  <si>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</si>
  <si>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</si>
  <si>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</si>
  <si>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</si>
  <si>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</si>
  <si>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</si>
  <si>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</si>
  <si>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</si>
  <si>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</si>
  <si>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</si>
  <si>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</si>
  <si>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</si>
  <si>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</si>
  <si>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</si>
  <si>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</si>
  <si>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</si>
  <si>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</si>
  <si>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</si>
  <si>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</si>
  <si>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</si>
  <si>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</si>
  <si>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</si>
  <si>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</si>
  <si>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</si>
  <si>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</si>
  <si>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</si>
  <si>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</si>
  <si>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</si>
  <si>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</si>
  <si>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</si>
  <si>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</si>
  <si>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</si>
  <si>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</si>
  <si>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</si>
  <si>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</si>
  <si>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</si>
  <si>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</si>
  <si>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</si>
  <si>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</si>
  <si>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</si>
  <si>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</si>
  <si>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</si>
  <si>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</si>
  <si>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</si>
  <si>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</si>
  <si>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</si>
  <si>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</si>
  <si>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</si>
  <si>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</si>
  <si>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</si>
  <si>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</si>
  <si>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</si>
  <si>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</si>
  <si>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</si>
  <si>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</si>
  <si>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</si>
  <si>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</si>
  <si>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</si>
  <si>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</si>
  <si>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</si>
  <si>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</si>
  <si>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</si>
  <si>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</si>
  <si>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</si>
  <si>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</si>
  <si>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</si>
  <si>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</si>
  <si>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</si>
  <si>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</si>
  <si>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</si>
  <si>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</si>
  <si>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</si>
  <si>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</si>
  <si>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</si>
  <si>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</si>
  <si>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</si>
  <si>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</si>
  <si>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</si>
  <si>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</si>
  <si>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</si>
  <si>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</si>
  <si>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</si>
  <si>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</si>
  <si>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</si>
  <si>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</si>
  <si>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</si>
  <si>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</si>
  <si>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</si>
  <si>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</si>
  <si>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</si>
  <si>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</si>
  <si>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</si>
  <si>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</si>
  <si>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</si>
  <si>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</si>
  <si>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</si>
  <si>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</si>
  <si>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</si>
  <si>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</si>
  <si>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</si>
  <si>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</si>
  <si>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</si>
  <si>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</si>
  <si>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</si>
  <si>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</si>
  <si>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</si>
  <si>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</si>
  <si>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</si>
  <si>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</si>
  <si>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</si>
  <si>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</si>
  <si>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</si>
  <si>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</si>
  <si>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</si>
  <si>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</si>
  <si>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</si>
  <si>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</si>
  <si>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</si>
  <si>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</si>
  <si>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</si>
  <si>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</si>
  <si>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</si>
  <si>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</si>
  <si>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</si>
  <si>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</si>
  <si>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</si>
  <si>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</si>
  <si>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</si>
  <si>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</si>
  <si>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</si>
  <si>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</si>
  <si>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</si>
  <si>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</si>
  <si>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</si>
  <si>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</si>
  <si>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</si>
  <si>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</si>
  <si>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</si>
  <si>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</si>
  <si>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</si>
  <si>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</si>
  <si>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</si>
  <si>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</si>
  <si>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</si>
  <si>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</si>
  <si>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</si>
  <si>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</si>
  <si>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</si>
  <si>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</si>
  <si>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</si>
  <si>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</si>
  <si>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</si>
  <si>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</si>
  <si>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</si>
  <si>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</si>
  <si>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</si>
  <si>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</si>
  <si>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</si>
  <si>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</si>
  <si>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</si>
  <si>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</si>
  <si>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</si>
  <si>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</si>
  <si>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</si>
  <si>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</si>
  <si>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</si>
  <si>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</si>
  <si>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</si>
  <si>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</si>
  <si>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</si>
  <si>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</si>
  <si>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</si>
  <si>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</si>
  <si>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</si>
  <si>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</si>
  <si>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</si>
  <si>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</si>
  <si>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</si>
  <si>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</si>
  <si>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</si>
  <si>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</si>
  <si>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</si>
  <si>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</si>
  <si>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</si>
  <si>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</si>
  <si>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</si>
  <si>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</si>
  <si>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</si>
  <si>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</si>
  <si>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</si>
  <si>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</si>
  <si>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</si>
  <si>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</si>
  <si>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</si>
  <si>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</si>
  <si>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</si>
  <si>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</si>
  <si>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</si>
  <si>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</si>
  <si>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</si>
  <si>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</si>
  <si>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</si>
  <si>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</si>
  <si>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</si>
  <si>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</si>
  <si>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</si>
  <si>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</si>
  <si>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</si>
  <si>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</si>
  <si>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</si>
  <si>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</si>
  <si>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</si>
  <si>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</si>
  <si>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</si>
  <si>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</si>
  <si>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</si>
  <si>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</si>
  <si>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</si>
  <si>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</si>
  <si>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</si>
  <si>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</si>
  <si>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</si>
  <si>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</si>
  <si>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</si>
  <si>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</si>
  <si>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</si>
  <si>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</si>
  <si>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</si>
  <si>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</si>
  <si>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</si>
  <si>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</si>
  <si>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</si>
  <si>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</si>
  <si>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</si>
  <si>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</si>
  <si>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</si>
  <si>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</si>
  <si>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</si>
  <si>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</si>
  <si>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</si>
  <si>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</si>
  <si>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</si>
  <si>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</si>
  <si>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</si>
  <si>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</si>
  <si>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</si>
  <si>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</si>
  <si>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</si>
  <si>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</si>
  <si>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</si>
  <si>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</si>
  <si>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</si>
  <si>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</si>
  <si>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</si>
  <si>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</si>
  <si>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</si>
  <si>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</si>
  <si>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</si>
  <si>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</si>
  <si>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</si>
  <si>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</si>
  <si>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</si>
  <si>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</si>
  <si>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</si>
  <si>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</si>
  <si>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</si>
  <si>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</si>
  <si>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</si>
  <si>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</si>
  <si>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</si>
  <si>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</si>
  <si>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</si>
  <si>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</si>
  <si>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</si>
  <si>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</si>
  <si>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</si>
  <si>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</si>
  <si>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</si>
  <si>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</si>
  <si>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</si>
  <si>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</si>
  <si>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</si>
  <si>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</si>
  <si>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</si>
  <si>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</si>
  <si>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</si>
  <si>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</si>
  <si>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</si>
  <si>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</si>
  <si>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</si>
  <si>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</si>
  <si>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</si>
  <si>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</si>
  <si>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</si>
  <si>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</si>
  <si>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</si>
  <si>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</si>
  <si>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</si>
  <si>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</si>
  <si>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</si>
  <si>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</si>
  <si>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</si>
  <si>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</si>
  <si>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</si>
  <si>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</si>
  <si>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</si>
  <si>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</si>
  <si>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</si>
  <si>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</si>
  <si>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</si>
  <si>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</si>
  <si>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</si>
  <si>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</si>
  <si>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</si>
  <si>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</si>
  <si>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</si>
  <si>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</si>
  <si>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</si>
  <si>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</si>
  <si>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</si>
  <si>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</si>
  <si>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</si>
  <si>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</si>
  <si>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</si>
  <si>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</si>
  <si>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</si>
  <si>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</si>
  <si>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</si>
  <si>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</si>
  <si>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</si>
  <si>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</si>
  <si>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</si>
  <si>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</si>
  <si>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</si>
  <si>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</si>
  <si>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</si>
  <si>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</si>
  <si>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</si>
  <si>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</si>
  <si>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</si>
  <si>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</si>
  <si>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</si>
  <si>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</si>
  <si>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</si>
  <si>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</si>
  <si>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</si>
  <si>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</si>
  <si>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</si>
  <si>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</si>
  <si>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</si>
  <si>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</si>
  <si>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</si>
  <si>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</si>
  <si>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</si>
  <si>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</si>
  <si>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</si>
  <si>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</si>
  <si>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</si>
  <si>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</si>
  <si>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</si>
  <si>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</si>
  <si>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</si>
  <si>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</si>
  <si>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</si>
  <si>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</si>
  <si>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</si>
  <si>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</si>
  <si>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</si>
  <si>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</si>
  <si>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</si>
  <si>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</si>
  <si>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</si>
  <si>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</si>
  <si>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</si>
  <si>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</si>
  <si>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</si>
  <si>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</si>
  <si>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</si>
  <si>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</si>
  <si>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</si>
  <si>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</si>
  <si>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</si>
  <si>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</si>
  <si>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</si>
  <si>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</si>
  <si>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</si>
  <si>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</si>
  <si>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</si>
  <si>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</si>
  <si>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</si>
  <si>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</si>
  <si>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</si>
  <si>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</si>
  <si>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</si>
  <si>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</si>
  <si>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</si>
  <si>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</si>
  <si>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</si>
  <si>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</si>
  <si>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</si>
  <si>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</si>
  <si>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</si>
  <si>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</si>
  <si>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</si>
  <si>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</si>
  <si>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</si>
  <si>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</si>
  <si>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</si>
  <si>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</si>
  <si>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</si>
  <si>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</si>
  <si>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</si>
  <si>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</si>
  <si>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</si>
  <si>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</si>
  <si>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</si>
  <si>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</si>
  <si>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</si>
  <si>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</si>
  <si>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</si>
  <si>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</si>
  <si>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</si>
  <si>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</si>
  <si>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</si>
  <si>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</si>
  <si>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</si>
  <si>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</si>
  <si>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</si>
  <si>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</si>
  <si>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</si>
  <si>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</si>
  <si>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</si>
  <si>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</si>
  <si>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</si>
  <si>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</si>
  <si>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</si>
  <si>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</si>
  <si>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</si>
  <si>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</si>
  <si>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</si>
  <si>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</si>
  <si>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</si>
  <si>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</si>
  <si>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</si>
  <si>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</si>
  <si>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</si>
  <si>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</si>
  <si>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</si>
  <si>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</si>
  <si>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</si>
  <si>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</si>
  <si>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</si>
  <si>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</si>
  <si>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</si>
  <si>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</si>
  <si>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</si>
  <si>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</si>
  <si>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</si>
  <si>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</si>
  <si>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</si>
  <si>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</si>
  <si>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</si>
  <si>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</si>
  <si>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</si>
  <si>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</si>
  <si>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</si>
  <si>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</si>
  <si>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</si>
  <si>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</si>
  <si>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</si>
  <si>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</si>
  <si>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</si>
  <si>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</si>
  <si>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</si>
  <si>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</si>
  <si>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</si>
  <si>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</si>
  <si>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</si>
  <si>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</si>
  <si>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</si>
  <si>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</si>
  <si>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</si>
  <si>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</si>
  <si>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</si>
  <si>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</si>
  <si>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</si>
  <si>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</si>
  <si>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</si>
  <si>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</si>
  <si>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</si>
  <si>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</si>
  <si>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</si>
  <si>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</si>
  <si>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</si>
  <si>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</si>
  <si>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</si>
  <si>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</si>
  <si>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</si>
  <si>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</si>
  <si>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</si>
  <si>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</si>
  <si>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</si>
  <si>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</si>
  <si>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</si>
  <si>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</si>
  <si>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</si>
  <si>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</si>
  <si>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</si>
  <si>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</si>
  <si>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</si>
  <si>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</si>
  <si>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</si>
  <si>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</si>
  <si>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</si>
  <si>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</si>
  <si>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</si>
  <si>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</si>
  <si>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</si>
  <si>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</si>
  <si>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</si>
  <si>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</si>
  <si>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</si>
  <si>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</si>
  <si>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</si>
  <si>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</si>
  <si>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</si>
  <si>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</si>
  <si>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</si>
  <si>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</si>
  <si>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</si>
  <si>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</si>
  <si>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</si>
  <si>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</si>
  <si>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</si>
  <si>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</si>
  <si>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</si>
  <si>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</si>
  <si>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</si>
  <si>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</si>
  <si>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</si>
  <si>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</si>
  <si>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</si>
  <si>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</si>
  <si>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</si>
  <si>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</si>
  <si>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</si>
  <si>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</si>
  <si>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</si>
  <si>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</si>
  <si>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</si>
  <si>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</si>
  <si>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</si>
  <si>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</si>
  <si>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</si>
  <si>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</si>
  <si>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</si>
  <si>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</si>
  <si>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</si>
  <si>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</si>
  <si>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</si>
  <si>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</si>
  <si>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</si>
  <si>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</si>
  <si>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</si>
  <si>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</si>
  <si>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</si>
  <si>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</si>
  <si>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</si>
  <si>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</si>
  <si>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</si>
  <si>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</si>
  <si>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</si>
  <si>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</si>
  <si>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</si>
  <si>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</si>
  <si>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</si>
  <si>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</si>
  <si>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</si>
  <si>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</si>
  <si>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</si>
  <si>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</si>
  <si>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</si>
  <si>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</si>
  <si>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</si>
  <si>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</si>
  <si>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</si>
  <si>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</si>
  <si>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</si>
  <si>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</si>
  <si>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</si>
  <si>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</si>
  <si>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</si>
  <si>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</si>
  <si>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</si>
  <si>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</si>
  <si>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</si>
  <si>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</si>
  <si>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</si>
  <si>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</si>
  <si>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</si>
  <si>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</si>
  <si>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</si>
  <si>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</si>
  <si>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</si>
  <si>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</si>
  <si>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</si>
  <si>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</si>
  <si>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</si>
  <si>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</si>
  <si>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</si>
  <si>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</si>
  <si>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</si>
  <si>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</si>
  <si>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</si>
  <si>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</si>
  <si>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</si>
  <si>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</si>
  <si>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</si>
  <si>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</si>
  <si>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</si>
  <si>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</si>
  <si>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</si>
  <si>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</si>
  <si>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</si>
  <si>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</si>
  <si>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</si>
  <si>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</si>
  <si>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</si>
  <si>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</si>
  <si>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</si>
  <si>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</si>
  <si>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</si>
  <si>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</si>
  <si>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</si>
  <si>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</si>
  <si>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</si>
  <si>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</si>
  <si>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</si>
  <si>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</si>
  <si>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</si>
  <si>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</si>
  <si>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</si>
  <si>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</si>
  <si>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</si>
  <si>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</si>
  <si>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</si>
  <si>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</si>
  <si>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</si>
  <si>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</si>
  <si>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</si>
  <si>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</si>
  <si>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</si>
  <si>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</si>
  <si>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</si>
  <si>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</si>
  <si>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</si>
  <si>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</si>
  <si>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</si>
  <si>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</si>
  <si>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</si>
  <si>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</si>
  <si>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</si>
  <si>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</si>
  <si>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</si>
  <si>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</si>
  <si>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</si>
  <si>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</si>
  <si>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</si>
  <si>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</si>
  <si>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</si>
  <si>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</si>
  <si>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</si>
  <si>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</si>
  <si>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</si>
  <si>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</si>
  <si>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</si>
  <si>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</si>
  <si>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</si>
  <si>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</si>
  <si>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</si>
  <si>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</si>
  <si>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</si>
  <si>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</si>
  <si>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</si>
  <si>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</si>
  <si>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</si>
  <si>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</si>
  <si>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</si>
  <si>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</si>
  <si>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</si>
  <si>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</si>
  <si>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</si>
  <si>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</si>
  <si>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</si>
  <si>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</si>
  <si>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</si>
  <si>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</si>
  <si>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</si>
  <si>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</si>
  <si>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</si>
  <si>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</si>
  <si>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</si>
  <si>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</si>
  <si>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</si>
  <si>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</si>
  <si>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</si>
  <si>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</si>
  <si>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</si>
  <si>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</si>
  <si>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</si>
  <si>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</si>
  <si>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</si>
  <si>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</si>
  <si>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</si>
  <si>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</si>
  <si>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</si>
  <si>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</si>
  <si>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</si>
  <si>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</si>
  <si>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</si>
  <si>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</si>
  <si>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</si>
  <si>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</si>
  <si>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</si>
  <si>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</si>
  <si>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</si>
  <si>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</si>
  <si>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</si>
  <si>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</si>
  <si>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</si>
  <si>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</si>
  <si>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</si>
  <si>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</si>
  <si>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</si>
  <si>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</si>
  <si>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</si>
  <si>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</si>
  <si>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</si>
  <si>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</si>
  <si>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</si>
  <si>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</si>
  <si>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</si>
  <si>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</si>
  <si>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</si>
  <si>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</si>
  <si>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</si>
  <si>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</si>
  <si>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</si>
  <si>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</si>
  <si>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</si>
  <si>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</si>
  <si>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</si>
  <si>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</si>
  <si>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</si>
  <si>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</si>
  <si>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</si>
  <si>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</si>
  <si>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</si>
  <si>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</si>
  <si>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</si>
  <si>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</si>
  <si>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</si>
  <si>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</si>
  <si>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</si>
  <si>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</si>
  <si>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</si>
  <si>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</si>
  <si>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</si>
  <si>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</si>
  <si>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</si>
  <si>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</si>
  <si>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</si>
  <si>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</si>
  <si>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</si>
  <si>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</si>
  <si>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</si>
  <si>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</si>
  <si>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</si>
  <si>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</si>
  <si>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</si>
  <si>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</si>
  <si>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</si>
  <si>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</si>
  <si>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</si>
  <si>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</si>
  <si>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</si>
  <si>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</si>
  <si>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</si>
  <si>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</si>
  <si>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</si>
  <si>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</si>
  <si>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</si>
  <si>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</si>
  <si>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</si>
  <si>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</si>
  <si>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</si>
  <si>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</si>
  <si>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</si>
  <si>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</si>
  <si>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</si>
  <si>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</si>
  <si>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</si>
  <si>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</si>
  <si>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</si>
  <si>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</si>
  <si>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</si>
  <si>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</si>
  <si>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</si>
  <si>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</si>
  <si>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</si>
  <si>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</si>
  <si>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</si>
  <si>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</si>
  <si>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</si>
  <si>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</si>
  <si>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</si>
  <si>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</si>
  <si>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</si>
  <si>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</si>
  <si>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</si>
  <si>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</si>
  <si>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</si>
  <si>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</si>
  <si>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</si>
  <si>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</si>
  <si>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</si>
  <si>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</si>
  <si>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</si>
  <si>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</si>
  <si>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</si>
  <si>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</si>
  <si>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</si>
  <si>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</si>
  <si>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</si>
  <si>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</si>
  <si>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</si>
  <si>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</si>
  <si>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</si>
  <si>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</si>
  <si>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</si>
  <si>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</si>
  <si>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</si>
  <si>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</si>
  <si>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</si>
  <si>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</si>
  <si>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</si>
  <si>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</si>
  <si>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</si>
  <si>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</si>
  <si>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</si>
  <si>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</si>
  <si>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</si>
  <si>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</si>
  <si>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</si>
  <si>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</si>
  <si>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</si>
  <si>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</si>
  <si>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</si>
  <si>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</si>
  <si>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</si>
  <si>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</si>
  <si>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</si>
  <si>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</si>
  <si>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</si>
  <si>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</si>
  <si>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</si>
  <si>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</si>
  <si>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</si>
  <si>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</si>
  <si>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</si>
  <si>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</si>
  <si>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</si>
  <si>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</si>
  <si>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</si>
  <si>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</si>
  <si>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</si>
  <si>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</si>
  <si>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</si>
  <si>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</si>
  <si>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</si>
  <si>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</si>
  <si>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</si>
  <si>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</si>
  <si>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</si>
  <si>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</si>
  <si>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</si>
  <si>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</si>
  <si>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</si>
  <si>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</si>
  <si>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</si>
  <si>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</si>
  <si>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</si>
  <si>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</si>
  <si>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</si>
  <si>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</si>
  <si>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</si>
  <si>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</si>
  <si>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</si>
  <si>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</si>
  <si>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</si>
  <si>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</si>
  <si>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</si>
  <si>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</si>
  <si>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</si>
  <si>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</si>
  <si>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</si>
  <si>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</si>
  <si>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</si>
  <si>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</si>
  <si>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</si>
  <si>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</si>
  <si>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</si>
  <si>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</si>
  <si>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</si>
  <si>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</si>
  <si>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</si>
  <si>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</si>
  <si>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</si>
  <si>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</si>
  <si>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</si>
  <si>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</si>
  <si>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</si>
  <si>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</si>
  <si>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</si>
  <si>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</si>
  <si>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</si>
  <si>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</si>
  <si>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</si>
  <si>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</si>
  <si>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</si>
  <si>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</si>
  <si>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</si>
  <si>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</si>
  <si>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</si>
  <si>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</si>
  <si>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</si>
  <si>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</si>
  <si>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</si>
  <si>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</si>
  <si>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</si>
  <si>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</si>
  <si>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</si>
  <si>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</si>
  <si>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</si>
  <si>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</si>
  <si>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</si>
  <si>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</si>
  <si>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</si>
  <si>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</si>
  <si>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</si>
  <si>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</si>
  <si>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</si>
  <si>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</si>
  <si>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</si>
  <si>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</si>
  <si>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</si>
  <si>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</si>
  <si>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</si>
  <si>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</si>
  <si>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</si>
  <si>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</si>
  <si>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</si>
  <si>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</si>
  <si>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</si>
  <si>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</si>
  <si>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</si>
  <si>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</si>
  <si>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</si>
  <si>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</si>
  <si>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</si>
  <si>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</si>
  <si>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</si>
  <si>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</si>
  <si>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</si>
  <si>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</si>
  <si>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</si>
  <si>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</si>
  <si>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</si>
  <si>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</si>
  <si>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</si>
  <si>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</si>
  <si>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</si>
  <si>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</si>
  <si>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</si>
  <si>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</si>
  <si>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</si>
  <si>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</si>
  <si>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</si>
  <si>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</si>
  <si>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</si>
  <si>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</si>
  <si>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</si>
  <si>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</si>
  <si>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</si>
  <si>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</si>
  <si>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</si>
  <si>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</si>
  <si>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</si>
  <si>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</si>
  <si>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</si>
  <si>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</si>
  <si>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</si>
  <si>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</si>
  <si>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</si>
  <si>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</si>
  <si>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</si>
  <si>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</si>
  <si>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</si>
  <si>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</si>
  <si>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</si>
  <si>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</si>
  <si>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</si>
  <si>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</si>
  <si>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</si>
  <si>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</si>
  <si>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</si>
  <si>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</si>
  <si>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</si>
  <si>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</si>
  <si>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</si>
  <si>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</si>
  <si>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</si>
  <si>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</si>
  <si>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</si>
  <si>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</si>
  <si>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</si>
  <si>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</si>
  <si>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</si>
  <si>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</si>
  <si>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</si>
  <si>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</si>
  <si>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</si>
  <si>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</si>
  <si>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</si>
  <si>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</si>
  <si>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</si>
  <si>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</si>
  <si>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</si>
  <si>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</si>
  <si>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</si>
  <si>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</si>
  <si>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</si>
  <si>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</si>
  <si>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</si>
  <si>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</si>
  <si>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</si>
  <si>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</si>
  <si>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</si>
  <si>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</si>
  <si>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</si>
  <si>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</si>
  <si>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</si>
  <si>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</si>
  <si>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</si>
  <si>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</si>
  <si>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</si>
  <si>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</si>
  <si>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</si>
  <si>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</si>
  <si>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</si>
  <si>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</si>
  <si>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</si>
  <si>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</si>
  <si>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</si>
  <si>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</si>
  <si>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</si>
  <si>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</si>
  <si>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</si>
  <si>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</si>
  <si>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</si>
  <si>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</si>
  <si>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</si>
  <si>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</si>
  <si>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</si>
  <si>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</si>
  <si>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</si>
  <si>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</si>
  <si>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</si>
  <si>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</si>
  <si>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</si>
  <si>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</si>
  <si>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</si>
  <si>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</si>
  <si>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</si>
  <si>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</si>
  <si>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</si>
  <si>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</si>
  <si>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</si>
  <si>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</si>
  <si>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</si>
  <si>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</si>
  <si>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</si>
  <si>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</si>
  <si>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</si>
  <si>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</si>
  <si>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</si>
  <si>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</si>
  <si>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</si>
  <si>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</si>
  <si>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</si>
  <si>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</si>
  <si>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</si>
  <si>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</si>
  <si>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</si>
  <si>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</si>
  <si>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</si>
  <si>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</si>
  <si>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</si>
  <si>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</si>
  <si>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</si>
  <si>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</si>
  <si>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</si>
  <si>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</si>
  <si>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</si>
  <si>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</si>
  <si>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</si>
  <si>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</si>
  <si>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</si>
  <si>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</si>
  <si>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</si>
  <si>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</si>
  <si>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</si>
  <si>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</si>
  <si>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</si>
  <si>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</si>
  <si>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</si>
  <si>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</si>
  <si>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</si>
  <si>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</si>
  <si>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</si>
  <si>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</si>
  <si>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</si>
  <si>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</si>
  <si>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</si>
  <si>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</si>
  <si>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</si>
  <si>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</si>
  <si>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</si>
  <si>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</si>
  <si>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</si>
  <si>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</si>
  <si>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</si>
  <si>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</si>
  <si>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</si>
  <si>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</si>
  <si>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</si>
  <si>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</si>
  <si>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</si>
  <si>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</si>
  <si>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</si>
  <si>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</si>
  <si>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</si>
  <si>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</si>
  <si>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</si>
  <si>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</si>
  <si>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</si>
  <si>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</si>
  <si>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</si>
  <si>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</si>
  <si>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</si>
  <si>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</si>
  <si>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</si>
  <si>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</si>
  <si>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</si>
  <si>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</si>
  <si>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</si>
  <si>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</si>
  <si>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</si>
  <si>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</si>
  <si>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</si>
  <si>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</si>
  <si>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</si>
  <si>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</si>
  <si>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</si>
  <si>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</si>
  <si>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</si>
  <si>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</si>
  <si>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</si>
  <si>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</si>
  <si>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</si>
  <si>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</si>
  <si>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</si>
  <si>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</si>
  <si>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</si>
  <si>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</si>
  <si>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</si>
  <si>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</si>
  <si>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</si>
  <si>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</si>
  <si>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</si>
  <si>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</si>
  <si>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</si>
  <si>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</si>
  <si>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</si>
  <si>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</si>
  <si>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</si>
  <si>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</si>
  <si>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</si>
  <si>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</si>
  <si>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</si>
  <si>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</si>
  <si>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</si>
  <si>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</si>
  <si>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</si>
  <si>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</si>
  <si>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</si>
  <si>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</si>
  <si>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</si>
  <si>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</si>
  <si>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</si>
  <si>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</si>
  <si>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</si>
  <si>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</si>
  <si>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</si>
  <si>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</si>
  <si>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</si>
  <si>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</si>
  <si>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</si>
  <si>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</si>
  <si>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</si>
  <si>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</si>
  <si>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</si>
  <si>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</si>
  <si>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</si>
  <si>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</si>
  <si>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</si>
  <si>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</si>
  <si>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</si>
  <si>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</si>
  <si>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</si>
  <si>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</si>
  <si>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</si>
  <si>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</si>
  <si>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</si>
  <si>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</si>
  <si>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</si>
  <si>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</si>
  <si>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</si>
  <si>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</si>
  <si>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</si>
  <si>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</si>
  <si>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</si>
  <si>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</si>
  <si>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</si>
  <si>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</si>
  <si>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</si>
  <si>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</si>
  <si>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</si>
  <si>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</si>
  <si>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</si>
  <si>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</si>
  <si>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</si>
  <si>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</si>
  <si>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</si>
  <si>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</si>
  <si>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</si>
  <si>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</si>
  <si>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</si>
  <si>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</si>
  <si>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</si>
  <si>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</si>
  <si>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</si>
  <si>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</si>
  <si>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</si>
  <si>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</si>
  <si>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</si>
  <si>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</si>
  <si>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</si>
  <si>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</si>
  <si>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</si>
  <si>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</si>
  <si>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</si>
  <si>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</si>
  <si>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</si>
  <si>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</si>
  <si>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</si>
  <si>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</si>
  <si>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</si>
  <si>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</si>
  <si>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</si>
  <si>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</si>
  <si>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</si>
  <si>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</si>
  <si>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</si>
  <si>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</si>
  <si>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</si>
  <si>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</si>
  <si>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</si>
  <si>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</si>
  <si>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</si>
  <si>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</si>
  <si>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</si>
  <si>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</si>
  <si>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</si>
  <si>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</si>
  <si>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</si>
  <si>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</si>
  <si>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</si>
  <si>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</si>
  <si>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</si>
  <si>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</si>
  <si>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</si>
  <si>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</si>
  <si>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</si>
  <si>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</si>
  <si>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</si>
  <si>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</si>
  <si>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</si>
  <si>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</si>
  <si>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</si>
  <si>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</si>
  <si>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</si>
  <si>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</si>
  <si>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</si>
  <si>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</si>
  <si>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</si>
  <si>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</si>
  <si>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</si>
  <si>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</si>
  <si>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</si>
  <si>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</si>
  <si>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</si>
  <si>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</si>
  <si>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</si>
  <si>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</si>
  <si>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</si>
  <si>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</si>
  <si>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</si>
  <si>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</si>
  <si>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</si>
  <si>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</si>
  <si>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</si>
  <si>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</si>
  <si>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</si>
  <si>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</si>
  <si>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</si>
  <si>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</si>
  <si>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</si>
  <si>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</si>
  <si>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</si>
  <si>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</si>
  <si>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</si>
  <si>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</si>
  <si>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</si>
  <si>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</si>
  <si>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</si>
  <si>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</si>
  <si>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</si>
  <si>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</si>
  <si>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</si>
  <si>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</si>
  <si>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</si>
  <si>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</si>
  <si>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</si>
  <si>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</si>
  <si>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</si>
  <si>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</si>
  <si>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</si>
  <si>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</si>
  <si>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</si>
  <si>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</si>
  <si>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</si>
  <si>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</si>
  <si>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</si>
  <si>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</si>
  <si>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</si>
  <si>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</si>
  <si>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</si>
  <si>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</si>
  <si>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</si>
  <si>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</si>
  <si>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</si>
  <si>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</si>
  <si>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</si>
  <si>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</si>
  <si>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</si>
  <si>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</si>
  <si>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</si>
  <si>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</si>
  <si>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</si>
  <si>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</si>
  <si>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</si>
  <si>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</si>
  <si>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</si>
  <si>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</si>
  <si>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</si>
  <si>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</si>
  <si>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</si>
  <si>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</si>
  <si>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</si>
  <si>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</si>
  <si>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</si>
  <si>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</si>
  <si>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</si>
  <si>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</si>
  <si>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</si>
  <si>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</si>
  <si>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</si>
  <si>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</si>
  <si>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</si>
  <si>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</si>
  <si>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</si>
  <si>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</si>
  <si>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</si>
  <si>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</si>
  <si>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</si>
  <si>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</si>
  <si>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</si>
  <si>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</si>
  <si>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</si>
  <si>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</si>
  <si>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</si>
  <si>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</si>
  <si>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</si>
  <si>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</si>
  <si>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</si>
  <si>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</si>
  <si>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</si>
  <si>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</si>
  <si>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</si>
  <si>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</si>
  <si>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</si>
  <si>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</si>
  <si>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</si>
  <si>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</si>
  <si>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</si>
  <si>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</si>
  <si>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</si>
  <si>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</si>
  <si>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</si>
  <si>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</si>
  <si>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</si>
  <si>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</si>
  <si>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</si>
  <si>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</si>
  <si>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</si>
  <si>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</si>
  <si>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</si>
  <si>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</si>
  <si>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</si>
  <si>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</si>
  <si>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</si>
  <si>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</si>
  <si>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</si>
  <si>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</si>
  <si>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</si>
  <si>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</si>
  <si>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</si>
  <si>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</si>
  <si>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</si>
  <si>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</si>
  <si>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</si>
  <si>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</si>
  <si>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</si>
  <si>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</si>
  <si>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</si>
  <si>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</si>
  <si>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</si>
  <si>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</si>
  <si>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</si>
  <si>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</si>
  <si>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</si>
  <si>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</si>
  <si>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</si>
  <si>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</si>
  <si>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</si>
  <si>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</si>
  <si>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</si>
  <si>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</si>
  <si>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</si>
  <si>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</si>
  <si>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</si>
  <si>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</si>
  <si>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</si>
  <si>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</si>
  <si>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</si>
  <si>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</si>
  <si>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</si>
  <si>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</si>
  <si>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</si>
  <si>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</si>
  <si>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</si>
  <si>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</si>
  <si>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</si>
  <si>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</si>
  <si>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</si>
  <si>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</si>
  <si>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</si>
  <si>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</si>
  <si>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</si>
  <si>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</si>
  <si>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</si>
  <si>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</si>
  <si>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</si>
  <si>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</si>
  <si>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</si>
  <si>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</si>
  <si>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</si>
  <si>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</si>
  <si>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</si>
  <si>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</si>
  <si>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</si>
  <si>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</si>
  <si>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</si>
  <si>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</si>
  <si>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</si>
  <si>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</si>
  <si>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</si>
  <si>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</si>
  <si>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</si>
  <si>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</si>
  <si>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</si>
  <si>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</si>
  <si>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</si>
  <si>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</si>
  <si>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</si>
  <si>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</si>
  <si>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</si>
  <si>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</si>
  <si>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</si>
  <si>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</si>
  <si>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</si>
  <si>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</si>
  <si>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</si>
  <si>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</si>
  <si>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</si>
  <si>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</si>
  <si>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</si>
  <si>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</si>
  <si>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</si>
  <si>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</si>
  <si>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</si>
  <si>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</si>
  <si>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</si>
  <si>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</si>
  <si>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</si>
  <si>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</si>
  <si>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</si>
  <si>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</si>
  <si>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</si>
  <si>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</si>
  <si>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</si>
  <si>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</si>
  <si>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</si>
  <si>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</si>
  <si>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</si>
  <si>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</si>
  <si>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</si>
  <si>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</si>
  <si>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</si>
  <si>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</si>
  <si>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</si>
  <si>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</si>
  <si>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</si>
  <si>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</si>
  <si>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</si>
  <si>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</si>
  <si>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</si>
  <si>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</si>
  <si>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</si>
  <si>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</si>
  <si>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</si>
  <si>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</si>
  <si>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</si>
  <si>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</si>
  <si>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</si>
  <si>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</si>
  <si>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</si>
  <si>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</si>
  <si>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</si>
  <si>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</si>
  <si>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</si>
  <si>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</si>
  <si>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</si>
  <si>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</si>
  <si>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</si>
  <si>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</si>
  <si>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</si>
  <si>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</si>
  <si>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</si>
  <si>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</si>
  <si>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</si>
  <si>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</si>
  <si>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</si>
  <si>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</si>
  <si>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</si>
  <si>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</si>
  <si>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</si>
  <si>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</si>
  <si>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</si>
  <si>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</si>
  <si>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</si>
  <si>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</si>
  <si>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</si>
  <si>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</si>
  <si>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</si>
  <si>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</si>
  <si>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</si>
  <si>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</si>
  <si>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</si>
  <si>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</si>
  <si>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</si>
  <si>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</si>
  <si>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</si>
  <si>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</si>
  <si>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</si>
  <si>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</si>
  <si>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</si>
  <si>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</si>
  <si>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</si>
  <si>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</si>
  <si>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</si>
  <si>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</si>
  <si>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</si>
  <si>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</si>
  <si>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</si>
  <si>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</si>
  <si>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</si>
  <si>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</si>
  <si>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</si>
  <si>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</si>
  <si>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</si>
  <si>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</si>
  <si>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</si>
  <si>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</si>
  <si>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</si>
  <si>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</si>
  <si>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</si>
  <si>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</si>
  <si>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</si>
  <si>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</si>
  <si>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</si>
  <si>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</si>
  <si>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</si>
  <si>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</si>
  <si>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</si>
  <si>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</si>
  <si>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</si>
  <si>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</si>
  <si>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</si>
  <si>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</si>
  <si>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</si>
  <si>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</si>
  <si>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</si>
  <si>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</si>
  <si>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</si>
  <si>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</si>
  <si>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</si>
  <si>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</si>
  <si>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</si>
  <si>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</si>
  <si>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</si>
  <si>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</si>
  <si>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</si>
  <si>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</si>
  <si>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</si>
  <si>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</si>
  <si>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</si>
  <si>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</si>
  <si>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</si>
  <si>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</si>
  <si>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</si>
  <si>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</si>
  <si>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</si>
  <si>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</si>
  <si>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</si>
  <si>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</si>
  <si>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</si>
  <si>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</si>
  <si>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</si>
  <si>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</si>
  <si>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</si>
  <si>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</si>
  <si>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</si>
  <si>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</si>
  <si>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</si>
  <si>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</si>
  <si>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</si>
  <si>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</si>
  <si>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</si>
  <si>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</si>
  <si>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</si>
  <si>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</si>
  <si>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</si>
  <si>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</si>
  <si>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</si>
  <si>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</si>
  <si>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</si>
  <si>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</si>
  <si>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</si>
  <si>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</si>
  <si>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</si>
  <si>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</si>
  <si>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</si>
  <si>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</si>
  <si>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</si>
  <si>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</si>
  <si>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</si>
  <si>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</si>
  <si>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</si>
  <si>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</si>
  <si>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</si>
  <si>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</si>
  <si>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</si>
  <si>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</si>
  <si>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</si>
  <si>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</si>
  <si>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</si>
  <si>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</si>
  <si>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</si>
  <si>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</si>
  <si>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</si>
  <si>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</si>
  <si>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</si>
  <si>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</si>
  <si>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</si>
  <si>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</si>
  <si>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</si>
  <si>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</si>
  <si>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</si>
  <si>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</si>
  <si>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</si>
  <si>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</si>
  <si>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</si>
  <si>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</si>
  <si>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</si>
  <si>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</si>
  <si>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</si>
  <si>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</si>
  <si>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</si>
  <si>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</si>
  <si>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</si>
  <si>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</si>
  <si>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</si>
  <si>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</si>
  <si>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</si>
  <si>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</si>
  <si>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</si>
  <si>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</si>
  <si>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</si>
  <si>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</si>
  <si>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</si>
  <si>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</si>
  <si>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</si>
  <si>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</si>
  <si>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</si>
  <si>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</si>
  <si>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</si>
  <si>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</si>
  <si>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</si>
  <si>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</si>
  <si>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</si>
  <si>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</si>
  <si>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</si>
  <si>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</si>
  <si>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</si>
  <si>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</si>
  <si>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</si>
  <si>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</si>
  <si>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</si>
  <si>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</si>
  <si>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</si>
  <si>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</si>
  <si>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</si>
  <si>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</si>
  <si>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</si>
  <si>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</si>
  <si>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</si>
  <si>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</si>
  <si>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</si>
  <si>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</si>
  <si>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</si>
  <si>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</si>
  <si>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</si>
  <si>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</si>
  <si>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</si>
  <si>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</si>
  <si>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</si>
  <si>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</si>
  <si>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</si>
  <si>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</si>
  <si>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</si>
  <si>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</si>
  <si>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</si>
  <si>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</si>
  <si>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</si>
  <si>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</si>
  <si>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</si>
  <si>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</si>
  <si>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</si>
  <si>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</si>
  <si>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</si>
  <si>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</si>
  <si>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</si>
  <si>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</si>
  <si>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</si>
  <si>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</si>
  <si>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</si>
  <si>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</si>
  <si>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</si>
  <si>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</si>
  <si>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</si>
  <si>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</si>
  <si>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</si>
  <si>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</si>
  <si>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</si>
  <si>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</si>
  <si>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</si>
  <si>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</si>
  <si>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</si>
  <si>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</si>
  <si>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</si>
  <si>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</si>
  <si>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</si>
  <si>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</si>
  <si>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</si>
  <si>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</si>
  <si>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</si>
  <si>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</si>
  <si>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</si>
  <si>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</si>
  <si>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</si>
  <si>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</si>
  <si>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</si>
  <si>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</si>
  <si>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</si>
  <si>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</si>
  <si>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</si>
  <si>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</si>
  <si>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</si>
  <si>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</si>
  <si>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</si>
  <si>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</si>
  <si>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</si>
  <si>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</si>
  <si>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</si>
  <si>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</si>
  <si>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</si>
  <si>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</si>
  <si>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</si>
  <si>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</si>
  <si>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</si>
  <si>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</si>
  <si>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</si>
  <si>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</si>
  <si>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</si>
  <si>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</si>
  <si>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</si>
  <si>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</si>
  <si>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</si>
  <si>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</si>
  <si>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</si>
  <si>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</si>
  <si>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</si>
  <si>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</si>
  <si>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</si>
  <si>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</si>
  <si>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</si>
  <si>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</si>
  <si>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</si>
  <si>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</si>
  <si>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</si>
  <si>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</si>
  <si>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</si>
  <si>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</si>
  <si>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</si>
  <si>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</si>
  <si>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</si>
  <si>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</si>
  <si>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</si>
  <si>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</si>
  <si>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</si>
  <si>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</si>
  <si>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</si>
  <si>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</si>
  <si>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</si>
  <si>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</si>
  <si>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</si>
  <si>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</si>
  <si>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</si>
  <si>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</si>
  <si>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</si>
  <si>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</si>
  <si>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</si>
  <si>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</si>
  <si>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</si>
  <si>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</si>
  <si>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</si>
  <si>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</si>
  <si>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</si>
  <si>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</si>
  <si>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</si>
  <si>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</si>
  <si>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</si>
  <si>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</si>
  <si>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</si>
  <si>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</si>
  <si>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</si>
  <si>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</si>
  <si>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</si>
  <si>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</si>
  <si>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</si>
  <si>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</si>
  <si>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</si>
  <si>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</si>
  <si>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</si>
  <si>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</si>
  <si>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</si>
  <si>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</si>
  <si>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</si>
  <si>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</si>
  <si>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</si>
  <si>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</si>
  <si>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</si>
  <si>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</si>
  <si>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</si>
  <si>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</si>
  <si>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</si>
  <si>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</si>
  <si>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</si>
  <si>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</si>
  <si>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</si>
  <si>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</si>
  <si>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</si>
  <si>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</si>
  <si>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</si>
  <si>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</si>
  <si>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</si>
  <si>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</si>
  <si>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</si>
  <si>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</si>
  <si>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</si>
  <si>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</si>
  <si>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</si>
  <si>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</si>
  <si>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</si>
  <si>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</si>
  <si>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</si>
  <si>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</si>
  <si>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</si>
  <si>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</si>
  <si>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</si>
  <si>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</si>
  <si>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</si>
  <si>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</si>
  <si>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</si>
  <si>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</si>
  <si>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</si>
  <si>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</si>
  <si>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</si>
  <si>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</si>
  <si>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</si>
  <si>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</si>
  <si>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</si>
  <si>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</si>
  <si>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</si>
  <si>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</si>
  <si>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</si>
  <si>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</si>
  <si>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</si>
  <si>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</si>
  <si>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</si>
  <si>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</si>
  <si>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</si>
  <si>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</si>
  <si>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</si>
  <si>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</si>
  <si>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</si>
  <si>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</si>
  <si>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</si>
  <si>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</si>
  <si>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</si>
  <si>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</si>
  <si>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</si>
  <si>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</si>
  <si>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</si>
  <si>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</si>
  <si>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</si>
  <si>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</si>
  <si>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</si>
  <si>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</si>
  <si>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</si>
  <si>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</si>
  <si>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</si>
  <si>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</si>
  <si>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</si>
  <si>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</si>
  <si>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</si>
  <si>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</si>
  <si>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</si>
  <si>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</si>
  <si>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</si>
  <si>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</si>
  <si>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</si>
  <si>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</si>
  <si>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</si>
  <si>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</si>
  <si>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</si>
  <si>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</si>
  <si>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</si>
  <si>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</si>
  <si>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</si>
  <si>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</si>
  <si>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</si>
  <si>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</si>
  <si>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</si>
  <si>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</si>
  <si>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</si>
  <si>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</si>
  <si>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</si>
  <si>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</si>
  <si>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</si>
  <si>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</si>
  <si>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</si>
  <si>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</si>
  <si>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</si>
  <si>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</si>
  <si>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</si>
  <si>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</si>
  <si>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</si>
  <si>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</si>
  <si>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</si>
  <si>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</si>
  <si>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</si>
  <si>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</si>
  <si>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</si>
  <si>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</si>
  <si>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</si>
  <si>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</si>
  <si>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</si>
  <si>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</si>
  <si>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</si>
  <si>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</si>
  <si>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</si>
  <si>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</si>
  <si>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</si>
  <si>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</si>
  <si>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</si>
  <si>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</si>
  <si>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</si>
  <si>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</si>
  <si>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</si>
  <si>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</si>
  <si>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</si>
  <si>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</si>
  <si>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</si>
  <si>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</si>
  <si>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</si>
  <si>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</si>
  <si>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</si>
  <si>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</si>
  <si>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</si>
  <si>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</si>
  <si>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</si>
  <si>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</si>
  <si>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</si>
  <si>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</si>
  <si>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</si>
  <si>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</si>
  <si>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</si>
  <si>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</si>
  <si>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</si>
  <si>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</si>
  <si>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</si>
  <si>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</si>
  <si>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</si>
  <si>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</si>
  <si>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</si>
  <si>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</si>
  <si>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</si>
  <si>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</si>
  <si>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</si>
  <si>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</si>
  <si>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</si>
  <si>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</si>
  <si>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</si>
  <si>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</si>
  <si>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</si>
  <si>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</si>
  <si>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</si>
  <si>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</si>
  <si>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</si>
  <si>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</si>
  <si>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</si>
  <si>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</si>
  <si>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</si>
  <si>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</si>
  <si>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</si>
  <si>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</si>
  <si>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</si>
  <si>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</si>
  <si>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</si>
  <si>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</si>
  <si>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</si>
  <si>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</si>
  <si>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</si>
  <si>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</si>
  <si>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</si>
  <si>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</si>
  <si>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</si>
  <si>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</si>
  <si>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</si>
  <si>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</si>
  <si>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</si>
  <si>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</si>
  <si>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</si>
  <si>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</si>
  <si>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</si>
  <si>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</si>
  <si>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</si>
  <si>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</si>
  <si>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</si>
  <si>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</si>
  <si>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</si>
  <si>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</si>
  <si>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</si>
  <si>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</si>
  <si>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</si>
  <si>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</si>
  <si>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</si>
  <si>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</si>
  <si>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</si>
  <si>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</si>
  <si>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</si>
  <si>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</si>
  <si>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</si>
  <si>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</si>
  <si>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</si>
  <si>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</si>
  <si>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</si>
  <si>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</si>
  <si>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</si>
  <si>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</si>
  <si>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</si>
  <si>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</si>
  <si>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</si>
  <si>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</si>
  <si>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</si>
  <si>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</si>
  <si>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</si>
  <si>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</si>
  <si>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</si>
  <si>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</si>
  <si>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</si>
  <si>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</si>
  <si>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</si>
  <si>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</si>
  <si>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</si>
  <si>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</si>
  <si>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</si>
  <si>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</si>
  <si>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</si>
  <si>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</si>
  <si>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</si>
  <si>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</si>
  <si>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</si>
  <si>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</si>
  <si>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</si>
  <si>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</si>
  <si>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</si>
  <si>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</si>
  <si>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</si>
  <si>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</si>
  <si>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</si>
  <si>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</si>
  <si>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</si>
  <si>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</si>
  <si>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</si>
  <si>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</si>
  <si>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</si>
  <si>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</si>
  <si>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</si>
  <si>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</si>
  <si>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</si>
  <si>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</si>
  <si>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</si>
  <si>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</si>
  <si>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</si>
  <si>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</si>
  <si>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</si>
  <si>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</si>
  <si>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</si>
  <si>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</si>
  <si>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</si>
  <si>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</si>
  <si>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</si>
  <si>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</si>
  <si>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</si>
  <si>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</si>
  <si>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</si>
  <si>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</si>
  <si>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</si>
  <si>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</si>
  <si>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</si>
  <si>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</si>
  <si>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</si>
  <si>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</si>
  <si>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</si>
  <si>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</si>
  <si>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</si>
  <si>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</si>
  <si>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</si>
  <si>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</si>
  <si>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</si>
  <si>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</si>
  <si>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</si>
  <si>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</si>
  <si>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</si>
  <si>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</si>
  <si>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</si>
  <si>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</si>
  <si>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</si>
  <si>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</si>
  <si>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</si>
  <si>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</si>
  <si>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</si>
  <si>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</si>
  <si>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</si>
  <si>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</si>
  <si>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</si>
  <si>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</si>
  <si>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</si>
  <si>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</si>
  <si>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</si>
  <si>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</si>
  <si>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</si>
  <si>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</si>
  <si>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</si>
  <si>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</si>
  <si>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</si>
  <si>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</si>
  <si>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</si>
  <si>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</si>
  <si>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</si>
  <si>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</si>
  <si>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</si>
  <si>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</si>
  <si>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</si>
  <si>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</si>
  <si>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</si>
  <si>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</si>
  <si>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</si>
  <si>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</si>
  <si>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</si>
  <si>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</si>
  <si>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</si>
  <si>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</si>
  <si>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</si>
  <si>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</si>
  <si>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</si>
  <si>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</si>
  <si>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</si>
  <si>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</si>
  <si>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</si>
  <si>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</si>
  <si>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</si>
  <si>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</si>
  <si>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</si>
  <si>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</si>
  <si>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</si>
  <si>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</si>
  <si>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</si>
  <si>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</si>
  <si>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</si>
  <si>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</si>
  <si>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</si>
  <si>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</si>
  <si>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</si>
  <si>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</si>
  <si>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</si>
  <si>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</si>
  <si>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</si>
  <si>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</si>
  <si>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</si>
  <si>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</si>
  <si>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</si>
  <si>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</si>
  <si>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</si>
  <si>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</si>
  <si>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</si>
  <si>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</si>
  <si>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</si>
  <si>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</si>
  <si>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</si>
  <si>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</si>
  <si>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</si>
  <si>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</si>
  <si>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</si>
  <si>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</si>
  <si>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</si>
  <si>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</si>
  <si>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</si>
  <si>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</si>
  <si>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</si>
  <si>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</si>
  <si>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</si>
  <si>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</si>
  <si>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</si>
  <si>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</si>
  <si>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</si>
  <si>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</si>
  <si>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</si>
  <si>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</si>
  <si>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</si>
  <si>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</si>
  <si>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</si>
  <si>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</si>
  <si>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</si>
  <si>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</si>
  <si>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</si>
  <si>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</si>
  <si>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</si>
  <si>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</si>
  <si>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</si>
  <si>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</si>
  <si>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</si>
  <si>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</si>
  <si>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</si>
  <si>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</si>
  <si>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</si>
  <si>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</si>
  <si>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</si>
  <si>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</si>
  <si>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</si>
  <si>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</si>
  <si>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</si>
  <si>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</si>
  <si>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</si>
  <si>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</si>
  <si>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</si>
  <si>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</si>
  <si>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</si>
  <si>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</si>
  <si>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</si>
  <si>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</si>
  <si>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</si>
  <si>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</si>
  <si>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</si>
  <si>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</si>
  <si>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</si>
  <si>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</si>
  <si>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</si>
  <si>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</si>
  <si>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</si>
  <si>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</si>
  <si>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</si>
  <si>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</si>
  <si>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</si>
  <si>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</si>
  <si>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</si>
  <si>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</si>
  <si>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</si>
  <si>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</si>
  <si>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</si>
  <si>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</si>
  <si>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</si>
  <si>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</si>
  <si>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</si>
  <si>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</si>
  <si>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</si>
  <si>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</si>
  <si>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</si>
  <si>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</si>
  <si>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</si>
  <si>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</si>
  <si>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</si>
  <si>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</si>
  <si>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</si>
  <si>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</si>
  <si>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</si>
  <si>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</si>
  <si>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</si>
  <si>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</si>
  <si>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</si>
  <si>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</si>
  <si>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</si>
  <si>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</si>
  <si>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</si>
  <si>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</si>
  <si>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</si>
  <si>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</si>
  <si>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</si>
  <si>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</si>
  <si>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</si>
  <si>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</si>
  <si>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</si>
  <si>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</si>
  <si>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</si>
  <si>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</si>
  <si>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</si>
  <si>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</si>
  <si>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</si>
  <si>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</si>
  <si>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</si>
  <si>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</si>
  <si>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</si>
  <si>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</si>
  <si>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</si>
  <si>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</si>
  <si>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</si>
  <si>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</si>
  <si>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</si>
  <si>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</si>
  <si>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</si>
  <si>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</si>
  <si>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</si>
  <si>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</si>
  <si>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</si>
  <si>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</si>
  <si>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</si>
  <si>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</si>
  <si>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</si>
  <si>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</si>
  <si>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</si>
  <si>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</si>
  <si>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</si>
  <si>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</si>
  <si>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</si>
  <si>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</si>
  <si>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</si>
  <si>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</si>
  <si>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</si>
  <si>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</si>
  <si>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</si>
  <si>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</si>
  <si>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</si>
  <si>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</si>
  <si>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</si>
  <si>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</si>
  <si>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</si>
  <si>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</si>
  <si>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</si>
  <si>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</si>
  <si>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</si>
  <si>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</si>
  <si>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</si>
  <si>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</si>
  <si>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</si>
  <si>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</si>
  <si>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</si>
  <si>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</si>
  <si>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</si>
  <si>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</si>
  <si>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</si>
  <si>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</si>
  <si>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</si>
  <si>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</si>
  <si>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</si>
  <si>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</si>
  <si>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</si>
  <si>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</si>
  <si>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</si>
  <si>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</si>
  <si>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</si>
  <si>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</si>
  <si>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</si>
  <si>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PCM-20251106-00001739</t>
  </si>
  <si>
    <t>ETA 60 min</t>
  </si>
  <si>
    <t xml:space="preserve"> </t>
  </si>
  <si>
    <t xml:space="preserve">                                                                                                                                                                                                                                                                                                                                                                                                                                                                                                                                                                                                                                                                                                                                                                                                                                                                                                                                                                                                                                                                                                                                                                                                                                                                                                                                                                                                                                                                                                                                                                                                                                                                                                                                                                                                                                                                                                                                                                                                                                                                                                                                                                                                                                                                                                                                                                                                                                                                                                                                                                                                                                                                                                                                                                                                                                                                                                                                                                                                                                                                                                                                                                                                                                                                                                                                                                                                                                                                                                                                                                                                                                                                                                                                                                                                                                                                                                                                                                                                                                                                                                                                                                                                                                                                                                                                                                                                                                                                                                                                                                                                                                                    </t>
  </si>
  <si>
    <t xml:space="preserve"> PCM-20250215-00000830 </t>
  </si>
  <si>
    <t>LTE site still down and  site located in aramco area access issue need special permission</t>
  </si>
  <si>
    <t>PCM-20251106-00000945</t>
  </si>
  <si>
    <t>Down LTE // Sceco Cut in Area and Team save HUB Site MLJI0219</t>
  </si>
  <si>
    <t>PCM-20251106-00001247</t>
  </si>
  <si>
    <t>Sceco Cut in Area and Team save HUB Site NNL0146</t>
  </si>
  <si>
    <t>PCM-20251106-00001276</t>
  </si>
  <si>
    <t>Sceco Cut in Area and Team save HUB Site MLJI0219</t>
  </si>
  <si>
    <t>No pcm</t>
  </si>
  <si>
    <t>ETA 15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</si>
  <si>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</si>
  <si>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</si>
  <si>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</si>
  <si>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</si>
  <si>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</si>
  <si>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</si>
  <si>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PCM-20251106-00001699</t>
  </si>
  <si>
    <t xml:space="preserve">Major </t>
  </si>
  <si>
    <t>PCM-20251106-00001719</t>
  </si>
  <si>
    <t>haj0012</t>
  </si>
  <si>
    <t>PCM-20251106-00001614</t>
  </si>
  <si>
    <t xml:space="preserve">EM team need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</si>
</sst>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6" totalsRowShown="0" headerRowDxfId="141" dataDxfId="140" headerRowBorderDxfId="138" tableBorderDxfId="139" totalsRowBorderDxfId="137">
  <autoFilter ref="A1:CJ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32" dataDxfId="31" headerRowBorderDxfId="29" tableBorderDxfId="30" totalsRowBorderDxfId="28">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5" totalsRowShown="0" headerRowDxfId="15" dataDxfId="14" headerRowBorderDxfId="12" tableBorderDxfId="13">
  <autoFilter ref="A1:L2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304.76576678240963</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45967.714192708336</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45967.714192708336</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45967.714192708336</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45967.714192708336</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45967.714192708336</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45967.714192708336</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45967.714192708336</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45967.714192708336</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45967.714192708336</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45967.714192708336</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45967.714192708336</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45967.714192708336</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45967.714192708336</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45967.714192708336</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45967.714192708336</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45967.714192708336</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45967.714192708336</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45967.714192708336</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45967.714192708336</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45967.714192708336</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45967.714192708336</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45967.714192708336</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45967.714192708336</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45967.714192708336</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45967.714192708336</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45967.714192708336</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45967.714192708336</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45967.714192708336</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45967.714192708336</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45967.714192708336</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45967.714192708336</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45967.714192708336</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45967.714192708336</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45967.714192708336</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45967.714192708336</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45967.714192708336</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45967.714192708336</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45967.714192708336</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45967.714192708336</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45967.714192708336</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45967.714192708336</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45967.714192708336</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45967.714192708336</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45967.714192708336</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45967.714192708336</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45967.714192708336</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45967.714192708336</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45967.714192708336</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45967.714192708336</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45967.714192708336</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45967.714192708336</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45967.714192708336</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45967.714192708336</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45967.714192708336</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45967.714192708336</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45967.714192708336</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45967.714192708336</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45967.714192708336</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45967.714192708336</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45967.714192708336</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45967.714192708336</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45967.714192708336</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45967.714192708336</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45967.714192708336</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45967.714192708336</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45967.714192708336</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45967.714192708336</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45967.714192708336</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45967.714192708336</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45967.714192708336</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45967.714192708336</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45967.714192708336</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45967.714192708336</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45967.714192708336</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45967.714192708336</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45967.714192708336</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45967.714192708336</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45967.714192708336</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45967.714192708336</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45967.714192708336</v>
      </c>
      <c r="H82" s="118"/>
      <c r="I82" s="116" t="str">
        <f>IFERROR(VLOOKUP(D82,DB!A:F,6,0),"")</f>
        <v/>
      </c>
      <c r="J82" s="116" t="str">
        <f>IFERROR(VLOOKUP(D82,DB!A:G,7,0),"")</f>
        <v/>
      </c>
      <c r="K82" s="120"/>
      <c r="L82" s="121" t="str">
        <f>IFERROR(VLOOKUP(D82,DB!A:I,9,0),"")</f>
        <v/>
      </c>
    </row>
    <row r="83" spans="1:12" ht="15" customHeight="1">
      <c r="A83" s="115"/>
      <c r="B83" s="116" t="str">
        <f>IFERROR(VLOOKUP(D83,DB!A:K,11,0),"")</f>
        <v/>
      </c>
      <c r="C83" s="116"/>
      <c r="D83" s="116"/>
      <c r="E83" s="117"/>
      <c r="F83" s="118"/>
      <c r="G83" s="119">
        <f ca="1">IFERROR(NOW()-F83,"")</f>
        <v>45967.714192708336</v>
      </c>
      <c r="H83" s="118"/>
      <c r="I83" s="116" t="str">
        <f>IFERROR(VLOOKUP(D83,DB!A:F,6,0),"")</f>
        <v/>
      </c>
      <c r="J83" s="116" t="str">
        <f>IFERROR(VLOOKUP(D83,DB!A:G,7,0),"")</f>
        <v/>
      </c>
      <c r="K83" s="120"/>
      <c r="L83" s="121" t="str">
        <f>IFERROR(VLOOKUP(D83,DB!A:I,9,0),"")</f>
        <v/>
      </c>
    </row>
    <row r="84" spans="1:12" ht="15" customHeight="1">
      <c r="A84" s="124"/>
      <c r="B84" s="125" t="str">
        <f>IFERROR(VLOOKUP(D84,DB!A:K,11,0),"")</f>
        <v/>
      </c>
      <c r="C84" s="125"/>
      <c r="D84" s="125"/>
      <c r="E84" s="126"/>
      <c r="F84" s="127"/>
      <c r="G84" s="128">
        <f ca="1">IFERROR(NOW()-F84,"")</f>
        <v>45967.714192708336</v>
      </c>
      <c r="H84" s="127"/>
      <c r="I84" s="125" t="str">
        <f>IFERROR(VLOOKUP(D84,DB!A:F,6,0),"")</f>
        <v/>
      </c>
      <c r="J84" s="125" t="str">
        <f>IFERROR(VLOOKUP(D84,DB!A:G,7,0),"")</f>
        <v/>
      </c>
      <c r="K84" s="129"/>
      <c r="L84" s="130" t="str">
        <f>IFERROR(VLOOKUP(D84,DB!A:I,9,0),"")</f>
        <v/>
      </c>
    </row>
  </sheetData>
  <customSheetViews>
    <customSheetView guid="{F6042A99-DD27-4453-835D-0834D95730CC}" filter="1" showAutoFilter="1">
      <pageMargins left="0" right="0" top="0" bottom="0" header="0" footer="0"/>
      <autoFilter ref="B1:M1" xr:uid="{FD11FCD7-7594-4EAC-B06C-4BDD784E653C}"/>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6"/>
  <sheetViews>
    <sheetView workbookViewId="0">
      <selection activeCell="J8" sqref="J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142.71435474537429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22307</v>
      </c>
      <c r="E4" s="103" t="s">
        <v>39021</v>
      </c>
      <c r="F4" s="104">
        <v>45967.700532407405</v>
      </c>
      <c r="G4" s="105">
        <f ca="1">IFERROR(NOW()-F4,"-")</f>
        <v>1.3660300930496305E-2</v>
      </c>
      <c r="H4" s="104">
        <v>45967.694502314815</v>
      </c>
      <c r="I4" s="18" t="str">
        <f>IFERROR(VLOOKUP(D4,DB!A:F,6,0),"")</f>
        <v>Power cube</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45967.714192708336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45967.714192708336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45967.714192708336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45967.714192708336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45967.714192708336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45967.714192708336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45967.714192708336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45967.714192708336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45967.714192708336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45967.714192708336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45967.714192708336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45967.714192708336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45967.714192708336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45967.714192708336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45967.714192708336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45967.714192708336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45967.714192708336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45967.714192708336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45967.714192708336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45967.714192708336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45967.714192708336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45967.714192708336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45967.714192708336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45967.714192708336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45967.714192708336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45967.714192708336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45967.714192708336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45967.714192708336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45967.714192708336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45967.714192708336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45967.714192708336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45967.714192708336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45967.714192708336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45967.714192708336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45967.714192708336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45967.714192708336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45967.714192708336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45967.714192708336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45967.714192708336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45967.714192708336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45967.714192708336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45967.714192708336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45967.714192708336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45967.714192708336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45967.714192708336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45967.714192708336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45967.714192708336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45967.714192708336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45967.714192708336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45967.714192708336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45967.714192708336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45967.714192708336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45967.714192708336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45967.714192708336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45967.714192708336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45967.714192708336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45967.714192708336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45967.714192708336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45967.714192708336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45967.714192708336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45967.714192708336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45967.714192708336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45967.714192708336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45967.714192708336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45967.714192708336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45967.714192708336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45967.714192708336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45967.714192708336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45967.714192708336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45967.714192708336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45967.714192708336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45967.714192708336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45967.714192708336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45967.714192708336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45967.714192708336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45967.714192708336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45967.714192708336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45967.714192708336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45967.714192708336</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45967.714192708336</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45967.714192708336</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40"/>
      <c r="B86" s="141" t="str">
        <f>IFERROR(VLOOKUP(D86,DB!A:K,11,0),"")</f>
        <v/>
      </c>
      <c r="C86" s="141"/>
      <c r="D86" s="141"/>
      <c r="E86" s="142"/>
      <c r="F86" s="143"/>
      <c r="G86" s="144">
        <f ca="1">IFERROR(NOW()-F86,"-")</f>
        <v>45967.714192708336</v>
      </c>
      <c r="H86" s="143"/>
      <c r="I86" s="141" t="str">
        <f>IFERROR(VLOOKUP(D86,DB!A:F,6,0),"")</f>
        <v/>
      </c>
      <c r="J86" s="141" t="str">
        <f>IFERROR(VLOOKUP(D86,DB!A:G,7,0),"")</f>
        <v/>
      </c>
      <c r="K86" s="145"/>
      <c r="L86" s="141" t="str">
        <f>IFERROR(VLOOKUP(D86,DB!A:I,9,0),"")</f>
        <v/>
      </c>
      <c r="M86" s="141"/>
      <c r="N86" s="141"/>
      <c r="O86" s="141"/>
      <c r="P86" s="141"/>
      <c r="Q86" s="141"/>
      <c r="R86" s="141"/>
      <c r="S86" s="141"/>
      <c r="T86" s="141"/>
      <c r="U86" s="141"/>
      <c r="V86" s="141"/>
      <c r="W86" s="141"/>
      <c r="X86" s="141"/>
      <c r="Y86" s="141"/>
      <c r="Z86" s="141"/>
      <c r="AA86" s="141"/>
      <c r="AB86" s="141"/>
      <c r="AC86" s="141"/>
      <c r="AD86" s="141"/>
      <c r="AE86" s="141"/>
      <c r="AF86" s="141"/>
      <c r="AG86" s="141"/>
      <c r="AH86" s="141"/>
      <c r="AI86" s="141"/>
      <c r="AJ86" s="141"/>
      <c r="AK86" s="141"/>
      <c r="AL86" s="141"/>
      <c r="AM86" s="141"/>
      <c r="AN86" s="141"/>
      <c r="AO86" s="141"/>
      <c r="AP86" s="141"/>
      <c r="AQ86" s="141"/>
      <c r="AR86" s="141"/>
      <c r="AS86" s="141"/>
      <c r="AT86" s="141"/>
      <c r="AU86" s="141"/>
      <c r="AV86" s="141"/>
      <c r="AW86" s="141"/>
      <c r="AX86" s="141"/>
      <c r="AY86" s="141"/>
      <c r="AZ86" s="141"/>
      <c r="BA86" s="141"/>
      <c r="BB86" s="141"/>
      <c r="BC86" s="141"/>
      <c r="BD86" s="141"/>
      <c r="BE86" s="141"/>
      <c r="BF86" s="141"/>
      <c r="BG86" s="141"/>
      <c r="BH86" s="141"/>
      <c r="BI86" s="141"/>
      <c r="BJ86" s="141"/>
      <c r="BK86" s="141"/>
      <c r="BL86" s="141"/>
      <c r="BM86" s="141"/>
      <c r="BN86" s="141"/>
      <c r="BO86" s="141"/>
      <c r="BP86" s="141"/>
      <c r="BQ86" s="141"/>
      <c r="BR86" s="141"/>
      <c r="BS86" s="141"/>
      <c r="BT86" s="141"/>
      <c r="BU86" s="141"/>
      <c r="BV86" s="141"/>
      <c r="BW86" s="141"/>
      <c r="BX86" s="141"/>
      <c r="BY86" s="141"/>
      <c r="BZ86" s="141"/>
      <c r="CA86" s="141"/>
      <c r="CB86" s="141"/>
      <c r="CC86" s="141"/>
      <c r="CD86" s="141"/>
      <c r="CE86" s="141"/>
      <c r="CF86" s="141"/>
      <c r="CG86" s="141"/>
      <c r="CH86" s="141"/>
      <c r="CI86" s="141"/>
      <c r="CJ86" s="146"/>
    </row>
  </sheetData>
  <dataValidations count="2">
    <dataValidation allowBlank="1" showInputMessage="1" showErrorMessage="1" sqref="E1" xr:uid="{4D935161-CDD3-4592-B877-3FB59C99E142}"/>
    <dataValidation type="list" allowBlank="1" showInputMessage="1" showErrorMessage="1" sqref="E3:E8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45967.714192708336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45967.714192708336</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45967.714192708336</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45967.714192708336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45967.714192708336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45967.714192708336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45967.714192708336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45967.714192708336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45967.714192708336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45967.714192708336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45967.714192708336</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45967.714192708336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45967.714192708336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45967.714192708336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45967.714192708336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45967.714192708336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45967.714192708336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45967.714192708336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45967.714192708336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45967.714192708336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45967.714192708336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45967.714192708336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45967.714192708336</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45967.714192708336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45967.714192708336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45967.714192708336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45967.714192708336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45967.714192708336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45967.714192708336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45967.714192708336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45967.714192708336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45967.714192708336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45967.714192708336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45967.714192708336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45967.714192708336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45967.714192708336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45967.714192708336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45967.714192708336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45967.714192708336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45967.714192708336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45967.714192708336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45967.714192708336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45967.714192708336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45967.714192708336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45967.714192708336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45967.714192708336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45967.714192708336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45967.714192708336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45967.714192708336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45967.714192708336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45967.714192708336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45967.714192708336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45967.714192708336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45967.714192708336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45967.714192708336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45967.714192708336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45967.714192708336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45967.714192708336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45967.714192708336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45967.714192708336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45967.714192708336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45967.714192708336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45967.714192708336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45967.714192708336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45967.714192708336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45967.714192708336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45967.714192708336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45967.714192708336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45967.714192708336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45967.714192708336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45967.714192708336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45967.714192708336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45967.714192708336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45967.714192708336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45967.714192708336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45967.714192708336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45967.714192708336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45967.714192708336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45967.714192708336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45967.714192708336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45967.714192708336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45967.714192708336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45967.714192708336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45967.714192708336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45967.714192708336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45967.714192708336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45967.714192708336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45967.714192708336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45967.714192708336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45967.714192708336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45967.714192708336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45967.714192708336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45967.714192708336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45967.714192708336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45967.714192708336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45967.714192708336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45967.714192708336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45967.714192708336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45967.714192708336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45967.714192708336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45967.714192708336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45967.714192708336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45967.714192708336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45967.714192708336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45967.714192708336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45967.714192708336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45967.714192708336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45967.714192708336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45967.714192708336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45967.714192708336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45967.714192708336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45967.714192708336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45967.714192708336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45967.714192708336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45967.714192708336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45967.714192708336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45967.714192708336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45967.714192708336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45967.714192708336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45967.714192708336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45967.714192708336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45967.714192708336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45967.714192708336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45967.714192708336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45967.714192708336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45967.714192708336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45967.714192708336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45967.714192708336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45967.714192708336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45967.714192708336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45967.714192708336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45967.714192708336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45967.714192708336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45967.714192708336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45967.714192708336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45967.714192708336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45967.714192708336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45967.714192708336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45967.714192708336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45967.714192708336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45967.714192708336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45967.714192708336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45967.714192708336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45967.714192708336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45967.714192708336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45967.714192708336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45967.714192708336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45967.714192708336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45967.714192708336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45967.714192708336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45967.714192708336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45967.714192708336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45967.714192708336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45967.714192708336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45967.714192708336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45967.714192708336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45967.714192708336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45967.714192708336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45967.714192708336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45967.714192708336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45967.714192708336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45967.714192708336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45967.714192708336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45967.714192708336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45967.714192708336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45967.714192708336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45967.714192708336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45967.714192708336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45967.714192708336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45967.714192708336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45967.714192708336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45967.714192708336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45967.714192708336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45967.714192708336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45967.714192708336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45967.714192708336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45967.714192708336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45967.714192708336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45967.714192708336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45967.714192708336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45967.714192708336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45967.714192708336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45967.714192708336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45967.714192708336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45967.714192708336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45967.714192708336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45967.714192708336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45967.714192708336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45967.714192708336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45967.714192708336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45967.714192708336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45967.714192708336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45967.714192708336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45967.714192708336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45967.714192708336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45967.714192708336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45967.714192708336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45967.714192708336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45967.714192708336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45967.714192708336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45967.714192708336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45967.714192708336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45967.714192708336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45967.714192708336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45967.714192708336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45967.714192708336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45967.714192708336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45967.714192708336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45967.714192708336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45967.714192708336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45967.714192708336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45967.714192708336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45967.714192708336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45967.714192708336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45967.714192708336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45967.714192708336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45967.714192708336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45967.714192708336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45967.714192708336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45967.714192708336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45967.714192708336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45967.714192708336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45967.714192708336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45967.714192708336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45967.714192708336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45967.714192708336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45967.714192708336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45967.714192708336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45967.714192708336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45967.714192708336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45967.714192708336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45967.714192708336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45967.714192708336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45967.714192708336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45967.714192708336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45967.714192708336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45967.714192708336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45967.714192708336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45967.714192708336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45967.714192708336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45967.714192708336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45967.714192708336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45967.714192708336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45967.714192708336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45967.714192708336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45967.714192708336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45967.714192708336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45967.714192708336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45967.714192708336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45967.714192708336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45967.714192708336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45967.714192708336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45967.714192708336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45967.714192708336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45967.714192708336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45967.714192708336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45967.714192708336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45967.714192708336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45967.714192708336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45967.714192708336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45967.714192708336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45967.714192708336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45967.714192708336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45967.714192708336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45967.714192708336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45967.714192708336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45967.714192708336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45967.714192708336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45967.714192708336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45967.714192708336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45967.714192708336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45967.714192708336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45967.714192708336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45967.714192708336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45967.714192708336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45967.714192708336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45967.714192708336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45967.714192708336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45967.714192708336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45967.714192708336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45967.714192708336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45967.714192708336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45967.714192708336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45967.714192708336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45967.714192708336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45967.714192708336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45967.714192708336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45967.714192708336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45967.714192708336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45967.714192708336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45967.714192708336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45967.714192708336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45967.714192708336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45967.714192708336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45967.714192708336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45967.714192708336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45967.714192708336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45967.714192708336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45967.714192708336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45967.714192708336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45967.714192708336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45967.714192708336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45967.714192708336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45967.714192708336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45967.714192708336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45967.714192708336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45967.714192708336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45967.714192708336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45967.714192708336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45967.714192708336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45967.714192708336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45967.714192708336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45967.714192708336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45967.714192708336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45967.714192708336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45967.714192708336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45967.714192708336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45967.714192708336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45967.714192708336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45967.714192708336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45967.714192708336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45967.714192708336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45967.714192708336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45967.714192708336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45967.714192708336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45967.714192708336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45967.714192708336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45967.714192708336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45967.714192708336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45967.714192708336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45967.714192708336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45967.714192708336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45967.714192708336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45967.714192708336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45967.714192708336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45967.714192708336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45967.714192708336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45967.714192708336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45967.714192708336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45967.714192708336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45967.714192708336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45967.714192708336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45967.714192708336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45967.714192708336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45967.714192708336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45967.714192708336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45967.714192708336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45967.714192708336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45967.714192708336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45967.714192708336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45967.714192708336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45967.714192708336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45967.714192708336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45967.714192708336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45967.714192708336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45967.714192708336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45967.714192708336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45967.714192708336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45967.714192708336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45967.714192708336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45967.714192708336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45967.714192708336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45967.714192708336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45967.714192708336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45967.714192708336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45967.714192708336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45967.714192708336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45967.714192708336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45967.714192708336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45967.714192708336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45967.714192708336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45967.714192708336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45967.714192708336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45967.714192708336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45967.714192708336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45967.714192708336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45967.714192708336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45967.714192708336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45967.714192708336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45967.714192708336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45967.714192708336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45967.714192708336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45967.714192708336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45967.714192708336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45967.714192708336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45967.714192708336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45967.714192708336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45967.714192708336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45967.714192708336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45967.714192708336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45967.714192708336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45967.714192708336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45967.714192708336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45967.714192708336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45967.714192708336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45967.714192708336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45967.714192708336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45967.714192708336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45967.714192708336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45967.714192708336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45967.714192708336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45967.714192708336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45967.714192708336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45967.714192708336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45967.714192708336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45967.714192708336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45967.714192708336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45967.714192708336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45967.714192708336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45967.714192708336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45967.714192708336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45967.714192708336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45967.714192708336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45967.714192708336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45967.714192708336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45967.714192708336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45967.714192708336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45967.714192708336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45967.714192708336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45967.714192708336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45967.714192708336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45967.714192708336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45967.714192708336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45967.714192708336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45967.714192708336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45967.714192708336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45967.714192708336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45967.714192708336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45967.714192708336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45967.714192708336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45967.714192708336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45967.714192708336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45967.714192708336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45967.714192708336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45967.714192708336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45967.714192708336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45967.714192708336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45967.714192708336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45967.714192708336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45967.714192708336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45967.714192708336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45967.714192708336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45967.714192708336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45967.714192708336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45967.714192708336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45967.714192708336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45967.714192708336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45967.714192708336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45967.714192708336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45967.714192708336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45967.714192708336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45967.714192708336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45967.714192708336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45967.714192708336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45967.714192708336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45967.714192708336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45967.714192708336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45967.714192708336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45967.714192708336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45967.714192708336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45967.714192708336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45967.714192708336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45967.714192708336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45967.714192708336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45967.714192708336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45967.714192708336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45967.714192708336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45967.714192708336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45967.714192708336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45967.714192708336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45967.714192708336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45967.714192708336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45967.714192708336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45967.714192708336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45967.714192708336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45967.714192708336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45967.714192708336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45967.714192708336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45967.714192708336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45967.714192708336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45967.714192708336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45967.714192708336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45967.714192708336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45967.714192708336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45967.714192708336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45967.714192708336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45967.714192708336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45967.714192708336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45967.714192708336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45967.714192708336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45967.714192708336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45967.714192708336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45967.714192708336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45967.714192708336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45967.714192708336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45967.714192708336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45967.714192708336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45967.714192708336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45967.714192708336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45967.714192708336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45967.714192708336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45967.714192708336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45967.714192708336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45967.714192708336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45967.714192708336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45967.714192708336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45967.714192708336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45967.714192708336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45967.714192708336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45967.714192708336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45967.714192708336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45967.714192708336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45967.714192708336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45967.714192708336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45967.714192708336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45967.714192708336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45967.714192708336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45967.714192708336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45967.714192708336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45967.714192708336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45967.714192708336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45967.714192708336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45967.714192708336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45967.714192708336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45967.714192708336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45967.714192708336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45967.714192708336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45967.714192708336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45967.714192708336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45967.714192708336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45967.714192708336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45967.714192708336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45967.714192708336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45967.714192708336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45967.714192708336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45967.714192708336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45967.714192708336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45967.714192708336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45967.714192708336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45967.714192708336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45967.714192708336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45967.714192708336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45967.714192708336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45967.714192708336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45967.714192708336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45967.714192708336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45967.714192708336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45967.714192708336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45967.714192708336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45967.714192708336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45967.714192708336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45967.714192708336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45967.714192708336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45967.714192708336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45967.714192708336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45967.714192708336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45967.714192708336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45967.714192708336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45967.714192708336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45967.714192708336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45967.714192708336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45967.714192708336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45967.714192708336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45967.714192708336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45967.714192708336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45967.714192708336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45967.714192708336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45967.714192708336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45967.714192708336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45967.714192708336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45967.714192708336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45967.714192708336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45967.714192708336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45967.714192708336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45967.714192708336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45967.714192708336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45967.714192708336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45967.714192708336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45967.714192708336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45967.714192708336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45967.714192708336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45967.714192708336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45967.714192708336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45967.714192708336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45967.714192708336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45967.714192708336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45967.714192708336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45967.714192708336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45967.714192708336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45967.714192708336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45967.714192708336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45967.714192708336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45967.714192708336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45967.714192708336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45967.714192708336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45967.714192708336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45967.714192708336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45967.714192708336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45967.714192708336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45967.714192708336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45967.714192708336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45967.714192708336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45967.714192708336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45967.714192708336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45967.714192708336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45967.714192708336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45967.714192708336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45967.714192708336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45967.714192708336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45967.714192708336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45967.714192708336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45967.714192708336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45967.714192708336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45967.714192708336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45967.714192708336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45967.714192708336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45967.714192708336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45967.714192708336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45967.714192708336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45967.714192708336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45967.714192708336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45967.714192708336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45967.714192708336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45967.714192708336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45967.714192708336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45967.714192708336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45967.714192708336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45967.714192708336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45967.714192708336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45967.714192708336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45967.714192708336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45967.714192708336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45967.714192708336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45967.714192708336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45967.714192708336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45967.714192708336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45967.714192708336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45967.714192708336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45967.714192708336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45967.714192708336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45967.714192708336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45967.714192708336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45967.714192708336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45967.714192708336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45967.714192708336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45967.714192708336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45967.714192708336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45967.714192708336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45967.714192708336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45967.714192708336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45967.714192708336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45967.714192708336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45967.714192708336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45967.714192708336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45967.714192708336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45967.714192708336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45967.714192708336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45967.714192708336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45967.714192708336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45967.714192708336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45967.714192708336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45967.714192708336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45967.714192708336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45967.714192708336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45967.714192708336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45967.714192708336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45967.714192708336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45967.714192708336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45967.714192708336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45967.714192708336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45967.714192708336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45967.714192708336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45967.714192708336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45967.714192708336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45967.714192708336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45967.714192708336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45967.714192708336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45967.714192708336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45967.714192708336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45967.714192708336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45967.714192708336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45967.714192708336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45967.714192708336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45967.714192708336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45967.714192708336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45967.714192708336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45967.714192708336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45967.714192708336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45967.714192708336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45967.714192708336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45967.714192708336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45967.714192708336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45967.714192708336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45967.714192708336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45967.714192708336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45967.714192708336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45967.714192708336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45967.714192708336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45967.714192708336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45967.714192708336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45967.714192708336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45967.714192708336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45967.714192708336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45967.714192708336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45967.714192708336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45967.714192708336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45967.714192708336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45967.714192708336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45967.714192708336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45967.714192708336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45967.714192708336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45967.714192708336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45967.714192708336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45967.714192708336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45967.714192708336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45967.714192708336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45967.714192708336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45967.714192708336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45967.714192708336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45967.714192708336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45967.714192708336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45967.714192708336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45967.714192708336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45967.714192708336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45967.714192708336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45967.714192708336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45967.714192708336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45967.714192708336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45967.714192708336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45967.714192708336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45967.714192708336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45967.714192708336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45967.714192708336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45967.714192708336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45967.714192708336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45967.714192708336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45967.714192708336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45967.714192708336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45967.714192708336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45967.714192708336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45967.714192708336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45967.714192708336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45967.714192708336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45967.714192708336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45967.714192708336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45967.714192708336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45967.714192708336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45967.714192708336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45967.714192708336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45967.714192708336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45967.714192708336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45967.714192708336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45967.714192708336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45967.714192708336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45967.714192708336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45967.714192708336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45967.714192708336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45967.714192708336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45967.714192708336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45967.714192708336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45967.714192708336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45967.714192708336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45967.714192708336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45967.714192708336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45967.714192708336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45967.714192708336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45967.714192708336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45967.714192708336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45967.714192708336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45967.714192708336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45967.714192708336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45967.714192708336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45967.714192708336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45967.714192708336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45967.714192708336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45967.714192708336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45967.714192708336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45967.714192708336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45967.714192708336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45967.714192708336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45967.714192708336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45967.714192708336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45967.714192708336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45967.714192708336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45967.714192708336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45967.714192708336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45967.714192708336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45967.714192708336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45967.714192708336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45967.714192708336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45967.714192708336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45967.714192708336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45967.714192708336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45967.714192708336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45967.714192708336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45967.714192708336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45967.714192708336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45967.714192708336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45967.714192708336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45967.714192708336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45967.714192708336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45967.714192708336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45967.714192708336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45967.714192708336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45967.714192708336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45967.714192708336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45967.714192708336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45967.714192708336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45967.714192708336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45967.714192708336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45967.714192708336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45967.714192708336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45967.714192708336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45967.714192708336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45967.714192708336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45967.714192708336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45967.714192708336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45967.714192708336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45967.714192708336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45967.714192708336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45967.714192708336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45967.714192708336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45967.714192708336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45967.714192708336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45967.714192708336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45967.714192708336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45967.714192708336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45967.714192708336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45967.714192708336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45967.714192708336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45967.714192708336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45967.714192708336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45967.714192708336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45967.714192708336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45967.714192708336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45967.714192708336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45967.714192708336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45967.714192708336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45967.714192708336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45967.714192708336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45967.714192708336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45967.714192708336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45967.714192708336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45967.714192708336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45967.714192708336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45967.714192708336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45967.714192708336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45967.714192708336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45967.714192708336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45967.714192708336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45967.714192708336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45967.714192708336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45967.714192708336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45967.714192708336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45967.714192708336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45967.714192708336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45967.714192708336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45967.714192708336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45967.714192708336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45967.714192708336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45967.714192708336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45967.714192708336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45967.714192708336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45967.714192708336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45967.714192708336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45967.714192708336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45967.714192708336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45967.714192708336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45967.714192708336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45967.714192708336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45967.714192708336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45967.714192708336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45967.714192708336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45967.714192708336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45967.714192708336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45967.714192708336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45967.714192708336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45967.714192708336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45967.714192708336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45967.714192708336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45967.714192708336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45967.714192708336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45967.714192708336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45967.714192708336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45967.714192708336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45967.714192708336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45967.714192708336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45967.714192708336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45967.714192708336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45967.714192708336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45967.714192708336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45967.714192708336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45967.714192708336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45967.714192708336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45967.714192708336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45967.714192708336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45967.714192708336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45967.714192708336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45967.714192708336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45967.714192708336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45967.714192708336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45967.714192708336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45967.714192708336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45967.714192708336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45967.714192708336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45967.714192708336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45967.714192708336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45967.714192708336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45967.714192708336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45967.714192708336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45967.714192708336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45967.714192708336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45967.714192708336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45967.714192708336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45967.714192708336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45967.714192708336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45967.714192708336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45967.714192708336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45967.714192708336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45967.714192708336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45967.714192708336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45967.714192708336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45967.714192708336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45967.714192708336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45967.714192708336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45967.714192708336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45967.714192708336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45967.714192708336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45967.714192708336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45967.714192708336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45967.714192708336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45967.714192708336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45967.714192708336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45967.714192708336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45967.714192708336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45967.714192708336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45967.714192708336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45967.714192708336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45967.714192708336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45967.714192708336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45967.714192708336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45967.714192708336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45967.714192708336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45967.714192708336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45967.714192708336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45967.714192708336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45967.714192708336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45967.714192708336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45967.714192708336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45967.714192708336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45967.714192708336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45967.714192708336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45967.714192708336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45967.714192708336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45967.714192708336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45967.714192708336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45967.714192708336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45967.714192708336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45967.714192708336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45967.714192708336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45967.714192708336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45967.714192708336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45967.714192708336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45967.714192708336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45967.714192708336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45967.714192708336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45967.714192708336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45967.714192708336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45967.714192708336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45967.714192708336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45967.714192708336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45967.714192708336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45967.714192708336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45967.714192708336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45967.714192708336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45967.714192708336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45967.714192708336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45967.714192708336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45967.714192708336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45967.714192708336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45967.714192708336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45967.714192708336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45967.714192708336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45967.714192708336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45967.714192708336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45967.714192708336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45967.714192708336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45967.714192708336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45967.714192708336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45967.714192708336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45967.714192708336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45967.714192708336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45967.714192708336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45967.714192708336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45967.714192708336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45967.714192708336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45967.714192708336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45967.714192708336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45967.714192708336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45967.714192708336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45967.714192708336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45967.714192708336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45967.714192708336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45967.714192708336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45967.714192708336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45967.714192708336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45967.714192708336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45967.714192708336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45967.714192708336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45967.714192708336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45967.714192708336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45967.714192708336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45967.714192708336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45967.714192708336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45967.714192708336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45967.714192708336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45967.714192708336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45967.714192708336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45967.714192708336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45967.714192708336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45967.714192708336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45967.714192708336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45967.714192708336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45967.714192708336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45967.714192708336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45967.714192708336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45967.714192708336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45967.714192708336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45967.714192708336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45967.714192708336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45967.714192708336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45967.714192708336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45967.714192708336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45967.714192708336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45967.714192708336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45967.714192708336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45967.714192708336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45967.714192708336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45967.714192708336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45967.714192708336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45967.714192708336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45967.714192708336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45967.714192708336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45967.714192708336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45967.714192708336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45967.714192708336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45967.714192708336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45967.714192708336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45967.714192708336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45967.714192708336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45967.714192708336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45967.714192708336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45967.714192708336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45967.714192708336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45967.714192708336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45967.714192708336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45967.714192708336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45967.714192708336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45967.714192708336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45967.714192708336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45967.714192708336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45967.714192708336</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264.23347511573957</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2</v>
      </c>
      <c r="D3" s="92" t="s">
        <v>36626</v>
      </c>
      <c r="E3" s="95" t="s">
        <v>39021</v>
      </c>
      <c r="F3" s="112">
        <v>45967.481736111113</v>
      </c>
      <c r="G3" s="113">
        <f ca="1">IFERROR(NOW()-F3,"")</f>
        <v>0.232456597223063</v>
      </c>
      <c r="H3" s="112">
        <v>45967.385208333333</v>
      </c>
      <c r="I3" s="108" t="str">
        <f>IFERROR(VLOOKUP(D3,DB!A:F,6,0),"")</f>
        <v>SCECO</v>
      </c>
      <c r="J3" s="108" t="str">
        <f>IFERROR(VLOOKUP(D3,DB!A:G,7,0),"")</f>
        <v>Dead</v>
      </c>
      <c r="K3" s="114" t="s">
        <v>39112</v>
      </c>
      <c r="L3" s="110" t="str">
        <f>IFERROR(VLOOKUP(D3,DB!A:I,9,0),"")</f>
        <v>Latis</v>
      </c>
    </row>
    <row r="4" spans="1:16" ht="15" customHeight="1">
      <c r="A4" s="108" t="s">
        <v>39113</v>
      </c>
      <c r="B4" s="108" t="str">
        <f>IFERROR(VLOOKUP(D4,DB!A:K,11,0),"")</f>
        <v>R4</v>
      </c>
      <c r="C4" s="109">
        <v>3</v>
      </c>
      <c r="D4" s="92" t="s">
        <v>36681</v>
      </c>
      <c r="E4" s="95" t="s">
        <v>39021</v>
      </c>
      <c r="F4" s="112">
        <v>45967.581562500003</v>
      </c>
      <c r="G4" s="113">
        <f ca="1">IFERROR(NOW()-F4,"")</f>
        <v>0.13263020833255723</v>
      </c>
      <c r="H4" s="112">
        <v>45967.572534722225</v>
      </c>
      <c r="I4" s="108" t="str">
        <f>IFERROR(VLOOKUP(D4,DB!A:F,6,0),"")</f>
        <v>SCECO</v>
      </c>
      <c r="J4" s="108" t="str">
        <f>IFERROR(VLOOKUP(D4,DB!A:G,7,0),"")</f>
        <v>In progress</v>
      </c>
      <c r="K4" s="114" t="s">
        <v>39114</v>
      </c>
      <c r="L4" s="110" t="str">
        <f>IFERROR(VLOOKUP(D4,DB!A:I,9,0),"")</f>
        <v>Latis</v>
      </c>
    </row>
    <row r="5" spans="1:16" ht="15" customHeight="1">
      <c r="A5" s="108" t="s">
        <v>39115</v>
      </c>
      <c r="B5" s="108" t="str">
        <f>IFERROR(VLOOKUP(D5,DB!A:K,11,0),"")</f>
        <v>R4</v>
      </c>
      <c r="C5" s="109">
        <v>2</v>
      </c>
      <c r="D5" s="92" t="s">
        <v>37323</v>
      </c>
      <c r="E5" s="95" t="s">
        <v>39021</v>
      </c>
      <c r="F5" s="112">
        <v>45967.59003472222</v>
      </c>
      <c r="G5" s="113">
        <f ca="1">IFERROR(NOW()-F5,"")</f>
        <v>0.12415798611618811</v>
      </c>
      <c r="H5" s="112">
        <v>45967.579270833332</v>
      </c>
      <c r="I5" s="108" t="str">
        <f>IFERROR(VLOOKUP(D5,DB!A:F,6,0),"")</f>
        <v>SCECO</v>
      </c>
      <c r="J5" s="108" t="str">
        <f>IFERROR(VLOOKUP(D5,DB!A:G,7,0),"")</f>
        <v>Dead</v>
      </c>
      <c r="K5" s="114" t="s">
        <v>39116</v>
      </c>
      <c r="L5" s="110" t="str">
        <f>IFERROR(VLOOKUP(D5,DB!A:I,9,0),"")</f>
        <v>Latis</v>
      </c>
    </row>
    <row r="6" spans="1:16" ht="15" customHeight="1">
      <c r="A6" s="108" t="s">
        <v>39117</v>
      </c>
      <c r="B6" s="108" t="str">
        <f>IFERROR(VLOOKUP(D6,DB!A:K,11,0),"")</f>
        <v>R4</v>
      </c>
      <c r="C6" s="109">
        <v>2</v>
      </c>
      <c r="D6" s="92" t="s">
        <v>37150</v>
      </c>
      <c r="E6" s="95" t="s">
        <v>39021</v>
      </c>
      <c r="F6" s="112"/>
      <c r="G6" s="113">
        <f ca="1">IFERROR(NOW()-F6,"")</f>
        <v>45967.714192708336</v>
      </c>
      <c r="H6" s="112">
        <v>45967.605787037035</v>
      </c>
      <c r="I6" s="108" t="str">
        <f>IFERROR(VLOOKUP(D6,DB!A:F,6,0),"")</f>
        <v>SCECO</v>
      </c>
      <c r="J6" s="108" t="str">
        <f>IFERROR(VLOOKUP(D6,DB!A:G,7,0),"")</f>
        <v>Dead</v>
      </c>
      <c r="K6" s="114" t="s">
        <v>39118</v>
      </c>
      <c r="L6" s="110" t="str">
        <f>IFERROR(VLOOKUP(D6,DB!A:I,9,0),"")</f>
        <v>Latis</v>
      </c>
    </row>
    <row r="7" spans="1:16" ht="15" customHeight="1">
      <c r="A7" s="108"/>
      <c r="B7" s="108" t="str">
        <f>IFERROR(VLOOKUP(D7,DB!A:K,11,0),"")</f>
        <v/>
      </c>
      <c r="C7" s="109"/>
      <c r="D7" s="92"/>
      <c r="E7" s="95"/>
      <c r="F7" s="112"/>
      <c r="G7" s="113">
        <f ca="1">IFERROR(NOW()-F7,"")</f>
        <v>45967.714192708336</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45967.714192708336</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45967.714192708336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45967.714192708336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45967.714192708336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45967.714192708336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45967.714192708336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45967.714192708336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45967.714192708336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111"/>
      <c r="F16" s="112"/>
      <c r="G16" s="113">
        <f ca="1">IFERROR(NOW()-F16,"")</f>
        <v>45967.714192708336</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111"/>
      <c r="F17" s="112"/>
      <c r="G17" s="113">
        <f ca="1">IFERROR(NOW()-F17,"")</f>
        <v>45967.714192708336</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111"/>
      <c r="F18" s="112"/>
      <c r="G18" s="113">
        <f ca="1">IFERROR(NOW()-F18,"")</f>
        <v>45967.714192708336</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45967.714192708336</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45967.714192708336</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45967.714192708336</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45967.714192708336</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45967.714192708336</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45967.714192708336</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45967.714192708336</v>
      </c>
      <c r="H25" s="112"/>
      <c r="I25" s="108" t="str">
        <f>IFERROR(VLOOKUP(D25,DB!A:F,6,0),"")</f>
        <v/>
      </c>
      <c r="J25" s="108" t="str">
        <f>IFERROR(VLOOKUP(D25,DB!A:G,7,0),"")</f>
        <v/>
      </c>
      <c r="K25" s="114"/>
      <c r="L25" s="110" t="str">
        <f>IFERROR(VLOOKUP(D25,DB!A:I,9,0),"")</f>
        <v/>
      </c>
    </row>
    <row r="26" spans="1:12" ht="15" customHeight="1">
      <c r="A26" s="153"/>
      <c r="B26" s="153" t="str">
        <f>IFERROR(VLOOKUP(D26,DB!A:K,11,0),"")</f>
        <v/>
      </c>
      <c r="C26" s="94"/>
      <c r="D26" s="92"/>
      <c r="E26" s="95"/>
      <c r="F26" s="96"/>
      <c r="G26" s="154">
        <f ca="1">IFERROR(NOW()-F26,"")</f>
        <v>45967.714192708336</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45967.714192708336</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45967.714192708336</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45967.714192708336</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45967.714192708336</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45967.714192708336</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45967.714192708336</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45967.714192708336</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45967.714192708336</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45967.714192708336</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45967.714192708336</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45967.714192708336</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45967.714192708336</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45967.714192708336</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45967.714192708336</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45967.714192708336</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45967.714192708336</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45967.714192708336</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45967.714192708336</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45967.714192708336</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45967.714192708336</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45967.714192708336</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45967.714192708336</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45967.714192708336</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45967.714192708336</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45967.714192708336</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45967.714192708336</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45967.714192708336</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45967.714192708336</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45967.714192708336</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45967.714192708336</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45967.714192708336</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45967.714192708336</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45967.714192708336</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45967.714192708336</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45967.714192708336</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45967.714192708336</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45967.714192708336</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45967.714192708336</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45967.714192708336</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45967.714192708336</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45967.714192708336</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45967.714192708336</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45967.714192708336</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45967.714192708336</v>
      </c>
      <c r="H70" s="96"/>
      <c r="I70" s="153" t="str">
        <f>IFERROR(VLOOKUP(D70,DB!A:F,6,0),"")</f>
        <v/>
      </c>
      <c r="J70" s="153"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tabSelected="1" workbookViewId="0">
      <selection activeCell="K22" sqref="K2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39119</v>
      </c>
      <c r="B2" s="37" t="str">
        <f>IFERROR(VLOOKUP(D2,DB!A:K,11,0),"")</f>
        <v>R5</v>
      </c>
      <c r="C2" s="37">
        <v>3</v>
      </c>
      <c r="D2" s="107" t="s">
        <v>36011</v>
      </c>
      <c r="E2" s="37" t="s">
        <v>39021</v>
      </c>
      <c r="F2" s="38">
        <v>45891.832060185188</v>
      </c>
      <c r="G2" s="123">
        <f ca="1">IFERROR(NOW()-F2,"")</f>
        <v>75.882132523147448</v>
      </c>
      <c r="H2" s="38">
        <v>45891.790393518517</v>
      </c>
      <c r="I2" s="37" t="str">
        <f>IFERROR(VLOOKUP(D2,DB!A:F,6,0),"")</f>
        <v>Generator-SG</v>
      </c>
      <c r="J2" s="37" t="str">
        <f>IFERROR(VLOOKUP(D2,DB!A:G,7,0),"")</f>
        <v>Vandalized</v>
      </c>
      <c r="K2" s="37" t="s">
        <v>39120</v>
      </c>
      <c r="L2" s="37" t="str">
        <f>IFERROR(VLOOKUP(D2,DB!A:I,9,0),"")</f>
        <v>Latis</v>
      </c>
      <c r="M2" s="106"/>
    </row>
    <row r="3" spans="1:13" ht="30.75">
      <c r="A3" s="37" t="s">
        <v>39121</v>
      </c>
      <c r="B3" s="37" t="str">
        <f>IFERROR(VLOOKUP(D3,DB!A:K,11,0),"")</f>
        <v>R5</v>
      </c>
      <c r="C3" s="37">
        <v>1</v>
      </c>
      <c r="D3" s="37" t="s">
        <v>33268</v>
      </c>
      <c r="E3" s="37" t="s">
        <v>39100</v>
      </c>
      <c r="F3" s="38">
        <v>45926.188877314817</v>
      </c>
      <c r="G3" s="123">
        <f t="shared" ref="G3" ca="1" si="0">IFERROR(NOW()-F3,"")</f>
        <v>41.525315393519122</v>
      </c>
      <c r="H3" s="38">
        <v>45926.158159722225</v>
      </c>
      <c r="I3" s="37" t="str">
        <f>IFERROR(VLOOKUP(D3,DB!A:F,6,0),"")</f>
        <v>SCECO</v>
      </c>
      <c r="J3" s="37" t="str">
        <f>IFERROR(VLOOKUP(D3,DB!A:G,7,0),"")</f>
        <v>Good</v>
      </c>
      <c r="K3" s="37" t="s">
        <v>39122</v>
      </c>
      <c r="L3" s="37" t="str">
        <f>IFERROR(VLOOKUP(D3,DB!A:I,9,0),"")</f>
        <v>Latis</v>
      </c>
      <c r="M3" s="106"/>
    </row>
    <row r="4" spans="1:13" ht="48" customHeight="1">
      <c r="A4" s="131" t="s">
        <v>39123</v>
      </c>
      <c r="B4" s="131" t="str">
        <f>IFERROR(VLOOKUP(D4,DB!A:K,11,0),"")</f>
        <v>R5</v>
      </c>
      <c r="C4" s="131">
        <v>1</v>
      </c>
      <c r="D4" s="131" t="s">
        <v>34758</v>
      </c>
      <c r="E4" s="131" t="s">
        <v>39100</v>
      </c>
      <c r="F4" s="132">
        <v>45948.661111111112</v>
      </c>
      <c r="G4" s="133">
        <f ca="1">IFERROR(NOW()-F4,"")</f>
        <v>19.053081597223354</v>
      </c>
      <c r="H4" s="132">
        <v>45948.661111111112</v>
      </c>
      <c r="I4" s="131" t="str">
        <f>IFERROR(VLOOKUP(D4,DB!A:F,6,0),"")</f>
        <v>SCECO</v>
      </c>
      <c r="J4" s="131" t="str">
        <f>IFERROR(VLOOKUP(D4,DB!A:G,7,0),"")</f>
        <v>Dead</v>
      </c>
      <c r="K4" s="131" t="s">
        <v>39124</v>
      </c>
      <c r="L4" s="131" t="str">
        <f>IFERROR(VLOOKUP(D4,DB!A:I,9,0),"")</f>
        <v>Latis</v>
      </c>
    </row>
    <row r="5" spans="1:13" ht="15">
      <c r="A5" s="131" t="s">
        <v>39125</v>
      </c>
      <c r="B5" s="131" t="str">
        <f>IFERROR(VLOOKUP(D5,DB!A:K,11,0),"")</f>
        <v>R5</v>
      </c>
      <c r="C5" s="131">
        <v>2</v>
      </c>
      <c r="D5" s="131" t="s">
        <v>35780</v>
      </c>
      <c r="E5" s="131" t="s">
        <v>39126</v>
      </c>
      <c r="F5" s="132">
        <v>45967.684293981481</v>
      </c>
      <c r="G5" s="133">
        <f ca="1">IFERROR(NOW()-F5,"")</f>
        <v>2.9898726854298729E-2</v>
      </c>
      <c r="H5" s="132">
        <v>45967.702916666669</v>
      </c>
      <c r="I5" s="131" t="str">
        <f>IFERROR(VLOOKUP(D5,DB!A:F,6,0),"")</f>
        <v>Generator-SG</v>
      </c>
      <c r="J5" s="131" t="str">
        <f>IFERROR(VLOOKUP(D5,DB!A:G,7,0),"")</f>
        <v>Dead</v>
      </c>
      <c r="K5" s="131"/>
      <c r="L5" s="131" t="str">
        <f>IFERROR(VLOOKUP(D5,DB!A:I,9,0),"")</f>
        <v>Latis</v>
      </c>
    </row>
    <row r="6" spans="1:13" ht="15">
      <c r="A6" s="131" t="s">
        <v>39127</v>
      </c>
      <c r="B6" s="131" t="str">
        <f>IFERROR(VLOOKUP(D6,DB!A:K,11,0),"")</f>
        <v>R5</v>
      </c>
      <c r="C6" s="131">
        <v>1</v>
      </c>
      <c r="D6" s="131" t="s">
        <v>39128</v>
      </c>
      <c r="E6" s="131" t="s">
        <v>39126</v>
      </c>
      <c r="F6" s="132">
        <v>45967.690844907411</v>
      </c>
      <c r="G6" s="133">
        <f ca="1">IFERROR(NOW()-F6,"")</f>
        <v>2.3347800924966577E-2</v>
      </c>
      <c r="H6" s="132">
        <v>45967.684918981482</v>
      </c>
      <c r="I6" s="131" t="str">
        <f>IFERROR(VLOOKUP(D6,DB!A:F,6,0),"")</f>
        <v>SCECO</v>
      </c>
      <c r="J6" s="131" t="str">
        <f>IFERROR(VLOOKUP(D6,DB!A:G,7,0),"")</f>
        <v>Haj Removal</v>
      </c>
      <c r="K6" s="131"/>
      <c r="L6" s="131" t="str">
        <f>IFERROR(VLOOKUP(D6,DB!A:I,9,0),"")</f>
        <v>Latis</v>
      </c>
    </row>
    <row r="7" spans="1:13" ht="15">
      <c r="A7" s="131"/>
      <c r="B7" s="131" t="str">
        <f>IFERROR(VLOOKUP(D7,DB!A:K,11,0),"")</f>
        <v/>
      </c>
      <c r="C7" s="131"/>
      <c r="D7" s="131"/>
      <c r="E7" s="131"/>
      <c r="F7" s="132"/>
      <c r="G7" s="133">
        <f ca="1">IFERROR(NOW()-F7,"")</f>
        <v>45967.714192708336</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45967.714192708336</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45967.714192708336</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45967.714192708336</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45967.714192708336</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45967.714192708336</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45967.714192708336</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45967.714192708336</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45967.714192708336</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45967.714192708336</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45967.714192708336</v>
      </c>
      <c r="H17" s="132"/>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2"/>
      <c r="G18" s="133">
        <f ca="1">IFERROR(NOW()-F18,"")</f>
        <v>45967.714192708336</v>
      </c>
      <c r="H18" s="132"/>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2"/>
      <c r="G19" s="133">
        <f ca="1">IFERROR(NOW()-F19,"")</f>
        <v>45967.714192708336</v>
      </c>
      <c r="H19" s="132"/>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2"/>
      <c r="G20" s="133">
        <f ca="1">IFERROR(NOW()-F20,"")</f>
        <v>45967.714192708336</v>
      </c>
      <c r="H20" s="132"/>
      <c r="I20" s="131" t="str">
        <f>IFERROR(VLOOKUP(D20,DB!A:F,6,0),"")</f>
        <v/>
      </c>
      <c r="J20" s="131" t="str">
        <f>IFERROR(VLOOKUP(D20,DB!A:G,7,0),"")</f>
        <v/>
      </c>
      <c r="K20" s="131"/>
      <c r="L20" s="131" t="str">
        <f>IFERROR(VLOOKUP(D20,DB!A:I,9,0),"")</f>
        <v/>
      </c>
    </row>
    <row r="21" spans="1:12" ht="15">
      <c r="A21" s="137"/>
      <c r="B21" s="137" t="str">
        <f>IFERROR(VLOOKUP(D21,DB!A:K,11,0),"")</f>
        <v/>
      </c>
      <c r="C21" s="137"/>
      <c r="D21" s="137"/>
      <c r="E21" s="137"/>
      <c r="F21" s="138"/>
      <c r="G21" s="139">
        <f ca="1">IFERROR(NOW()-F21,"")</f>
        <v>45967.714192708336</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45967.714192708336</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45967.714192708336</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45967.714192708336</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45967.714192708336</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45967.714192708336</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45967.714192708336</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45967.714192708336</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45967.714192708336</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45967.714192708336</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45967.714192708336</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45967.714192708336</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45967.714192708336</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45967.714192708336</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45967.714192708336</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45967.714192708336</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45967.714192708336</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45967.714192708336</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45967.714192708336</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45967.714192708336</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45967.714192708336</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45967.714192708336</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45967.714192708336</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45967.714192708336</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45967.714192708336</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45967.714192708336</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45967.714192708336</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45967.714192708336</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45967.714192708336</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45967.714192708336</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45967.714192708336</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45967.714192708336</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45967.714192708336</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45967.714192708336</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45967.714192708336</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45967.714192708336</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45967.714192708336</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45967.714192708336</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45967.714192708336</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45967.714192708336</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45967.714192708336</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45967.714192708336</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45967.714192708336</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45967.714192708336</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45967.714192708336</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45967.714192708336</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45967.714192708336</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45967.714192708336</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45967.714192708336</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45967.714192708336</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45967.714192708336</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45967.714192708336</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45967.714192708336</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45967.714192708336</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45967.714192708336</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45967.714192708336</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45967.714192708336</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45967.714192708336</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45967.714192708336</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45967.714192708336</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45967.714192708336</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45967.714192708336</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45967.714192708336</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45967.714192708336</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45967.714192708336</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45967.714192708336</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45967.714192708336</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45967.714192708336</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45967.714192708336</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45967.714192708336</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45967.714192708336</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45967.714192708336</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45967.714192708336</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45967.714192708336</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45967.714192708336</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45967.714192708336</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45967.714192708336</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45967.714192708336</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45967.714192708336</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45967.714192708336</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45967.714192708336</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45967.714192708336</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45967.714192708336</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45967.714192708336</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45967.714192708336</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45967.714192708336</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45967.714192708336</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45967.714192708336</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45967.714192708336</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45967.714192708336</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45967.714192708336</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45967.714192708336</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45967.714192708336</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45967.714192708336</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45967.714192708336</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45967.714192708336</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45967.714192708336</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45967.714192708336</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45967.714192708336</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45967.714192708336</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45967.714192708336</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45967.714192708336</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45967.714192708336</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45967.714192708336</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45967.714192708336</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45967.714192708336</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45967.714192708336</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45967.714192708336</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45967.714192708336</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45967.714192708336</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45967.714192708336</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45967.714192708336</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45967.714192708336</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45967.714192708336</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45967.714192708336</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45967.714192708336</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45967.714192708336</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45967.714192708336</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45967.714192708336</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45967.714192708336</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45967.714192708336</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45967.714192708336</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45967.714192708336</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45967.714192708336</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45967.714192708336</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45967.714192708336</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45967.714192708336</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45967.714192708336</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45967.714192708336</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45967.714192708336</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45967.714192708336</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45967.714192708336</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45967.714192708336</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45967.714192708336</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45967.714192708336</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45967.714192708336</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45967.714192708336</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45967.714192708336</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45967.714192708336</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45967.714192708336</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45967.714192708336</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45967.714192708336</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45967.714192708336</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45967.714192708336</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45967.714192708336</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45967.714192708336</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45967.714192708336</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45967.714192708336</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45967.714192708336</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45967.714192708336</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45967.714192708336</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45967.714192708336</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45967.714192708336</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45967.714192708336</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45967.714192708336</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45967.714192708336</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45967.714192708336</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45967.714192708336</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45967.714192708336</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45967.714192708336</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45967.714192708336</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45967.714192708336</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45967.714192708336</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45967.714192708336</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45967.714192708336</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45967.714192708336</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45967.714192708336</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45967.714192708336</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45967.714192708336</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45967.714192708336</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45967.714192708336</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45967.714192708336</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45967.714192708336</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45967.714192708336</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45967.714192708336</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45967.714192708336</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45967.714192708336</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45967.714192708336</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45967.714192708336</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45967.714192708336</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45967.714192708336</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45967.714192708336</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45967.714192708336</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45967.714192708336</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45967.714192708336</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45967.714192708336</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45967.714192708336</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45967.714192708336</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45967.714192708336</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45967.714192708336</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45967.714192708336</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45967.714192708336</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45967.714192708336</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45967.714192708336</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45967.714192708336</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45967.714192708336</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45967.714192708336</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45967.714192708336</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45967.714192708336</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45967.714192708336</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45967.714192708336</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45967.714192708336</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45967.714192708336</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45967.714192708336</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45967.714192708336</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45967.714192708336</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45967.714192708336</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45967.714192708336</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45967.714192708336</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45967.714192708336</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45967.714192708336</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45967.714192708336</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45967.714192708336</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45967.714192708336</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45967.714192708336</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45967.714192708336</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45967.714192708336</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45967.714192708336</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45967.714192708336</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45967.714192708336</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45967.714192708336</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45967.714192708336</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45967.714192708336</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45967.714192708336</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45967.714192708336</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45967.714192708336</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45967.714192708336</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45967.714192708336</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45967.714192708336</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45967.714192708336</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45967.714192708336</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45967.714192708336</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45967.714192708336</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45967.714192708336</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45967.714192708336</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45967.714192708336</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45967.714192708336</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45967.714192708336</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45967.714192708336</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45967.714192708336</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45967.714192708336</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45967.714192708336</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45967.714192708336</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45967.714192708336</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45967.714192708336</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45967.714192708336</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45967.714192708336</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45967.714192708336</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45967.714192708336</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45967.714192708336</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45967.714192708336</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45967.714192708336</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45967.714192708336</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45967.714192708336</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45967.714192708336</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45967.714192708336</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45967.714192708336</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45967.714192708336</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45967.714192708336</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45967.714192708336</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45967.714192708336</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45967.714192708336</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45967.714192708336</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45967.714192708336</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45967.714192708336</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45967.714192708336</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45967.714192708336</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45967.714192708336</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45967.714192708336</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45967.714192708336</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45967.714192708336</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45967.714192708336</v>
      </c>
      <c r="H292" s="138"/>
      <c r="I292" s="137" t="str">
        <f>IFERROR(VLOOKUP(D292,DB!A:F,6,0),"")</f>
        <v/>
      </c>
      <c r="J292" s="137" t="str">
        <f>IFERROR(VLOOKUP(D292,DB!A:G,7,0),"")</f>
        <v/>
      </c>
      <c r="K292" s="137"/>
      <c r="L292" s="137" t="str">
        <f>IFERROR(VLOOKUP(D292,DB!A:I,9,0),"")</f>
        <v/>
      </c>
    </row>
    <row r="293" spans="1:12" ht="15">
      <c r="A293" s="137"/>
      <c r="B293" s="137" t="str">
        <f>IFERROR(VLOOKUP(D293,DB!A:K,11,0),"")</f>
        <v/>
      </c>
      <c r="C293" s="137"/>
      <c r="D293" s="137"/>
      <c r="E293" s="137"/>
      <c r="F293" s="138"/>
      <c r="G293" s="139">
        <f ca="1">IFERROR(NOW()-F293,"")</f>
        <v>45967.714192708336</v>
      </c>
      <c r="H293" s="138"/>
      <c r="I293" s="137" t="str">
        <f>IFERROR(VLOOKUP(D293,DB!A:F,6,0),"")</f>
        <v/>
      </c>
      <c r="J293" s="137" t="str">
        <f>IFERROR(VLOOKUP(D293,DB!A:G,7,0),"")</f>
        <v/>
      </c>
      <c r="K293" s="137"/>
      <c r="L293" s="137" t="str">
        <f>IFERROR(VLOOKUP(D293,DB!A:I,9,0),"")</f>
        <v/>
      </c>
    </row>
    <row r="294" spans="1:12" ht="15">
      <c r="A294" s="137"/>
      <c r="B294" s="137" t="str">
        <f>IFERROR(VLOOKUP(D294,DB!A:K,11,0),"")</f>
        <v/>
      </c>
      <c r="C294" s="137"/>
      <c r="D294" s="137"/>
      <c r="E294" s="137"/>
      <c r="F294" s="138"/>
      <c r="G294" s="139">
        <f ca="1">IFERROR(NOW()-F294,"")</f>
        <v>45967.714192708336</v>
      </c>
      <c r="H294" s="138"/>
      <c r="I294" s="137" t="str">
        <f>IFERROR(VLOOKUP(D294,DB!A:F,6,0),"")</f>
        <v/>
      </c>
      <c r="J294" s="137" t="str">
        <f>IFERROR(VLOOKUP(D294,DB!A:G,7,0),"")</f>
        <v/>
      </c>
      <c r="K294" s="137"/>
      <c r="L294" s="137" t="str">
        <f>IFERROR(VLOOKUP(D294,DB!A:I,9,0),"")</f>
        <v/>
      </c>
    </row>
    <row r="295" spans="1:12" ht="15">
      <c r="A295" s="137"/>
      <c r="B295" s="137" t="str">
        <f>IFERROR(VLOOKUP(D295,DB!A:K,11,0),"")</f>
        <v/>
      </c>
      <c r="C295" s="137"/>
      <c r="D295" s="137"/>
      <c r="E295" s="137"/>
      <c r="F295" s="138"/>
      <c r="G295" s="139">
        <f ca="1">IFERROR(NOW()-F295,"")</f>
        <v>45967.714192708336</v>
      </c>
      <c r="H295" s="138"/>
      <c r="I295" s="137" t="str">
        <f>IFERROR(VLOOKUP(D295,DB!A:F,6,0),"")</f>
        <v/>
      </c>
      <c r="J295" s="137" t="str">
        <f>IFERROR(VLOOKUP(D295,DB!A:G,7,0),"")</f>
        <v/>
      </c>
      <c r="K295" s="137"/>
      <c r="L295" s="137" t="str">
        <f>IFERROR(VLOOKUP(D295,DB!A:I,9,0),"")</f>
        <v/>
      </c>
    </row>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5" ht="15"/>
    <row r="406" ht="15"/>
    <row r="407" ht="15"/>
    <row r="408" ht="15"/>
    <row r="409" ht="15"/>
    <row r="410" ht="15"/>
    <row r="411" ht="15"/>
    <row r="412" ht="15"/>
    <row r="413" ht="15"/>
    <row r="414" ht="15"/>
    <row r="415"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5" ht="15"/>
    <row r="506" ht="15"/>
    <row r="507" ht="15"/>
    <row r="508" ht="15"/>
    <row r="509" ht="15"/>
    <row r="534" ht="15"/>
    <row r="535" ht="15"/>
    <row r="536" ht="15"/>
    <row r="537" ht="15"/>
    <row r="538" ht="15"/>
    <row r="539" ht="15"/>
    <row r="540" ht="15"/>
    <row r="541" ht="15"/>
    <row r="542" ht="15"/>
    <row r="543" ht="15"/>
    <row r="544"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833" ht="15"/>
    <row r="834" ht="15"/>
    <row r="835" ht="15"/>
    <row r="836" ht="15"/>
    <row r="837" ht="15"/>
    <row r="838" ht="15"/>
    <row r="839"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6" ht="15"/>
    <row r="1057" ht="15"/>
    <row r="1058" ht="15"/>
    <row r="1060" ht="15"/>
    <row r="1061"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0" ht="15"/>
    <row r="1171" ht="15"/>
    <row r="1172" ht="15"/>
    <row r="1175" ht="15"/>
    <row r="1176" ht="15"/>
    <row r="1179" ht="15"/>
    <row r="1180" ht="15"/>
    <row r="1181" ht="15"/>
    <row r="1182" ht="15"/>
    <row r="1183" ht="15"/>
    <row r="1184" ht="15"/>
    <row r="1185" ht="15"/>
    <row r="1186" ht="15"/>
    <row r="1187" ht="15"/>
    <row r="1193" ht="15"/>
    <row r="1194" ht="15"/>
    <row r="1195" ht="15"/>
    <row r="1196" ht="15"/>
    <row r="1197" ht="15"/>
    <row r="1198" ht="15"/>
    <row r="1199" ht="15"/>
    <row r="1200" ht="15"/>
    <row r="1201" ht="15"/>
    <row r="1209" ht="15"/>
    <row r="1210" ht="15"/>
    <row r="1211" ht="15"/>
    <row r="1212" ht="15"/>
    <row r="1213" ht="15"/>
    <row r="1214" ht="15"/>
    <row r="1215" ht="15"/>
    <row r="1216" ht="15"/>
    <row r="1217" ht="15"/>
    <row r="1218" ht="15"/>
    <row r="1219" ht="15"/>
    <row r="1220" ht="15"/>
    <row r="1221" ht="15"/>
    <row r="1222" ht="15"/>
    <row r="1223" ht="15"/>
    <row r="1224" ht="15"/>
    <row r="1225" ht="15"/>
    <row r="1227" ht="15"/>
    <row r="1228" ht="15"/>
    <row r="1230" ht="15"/>
    <row r="1231" ht="15"/>
    <row r="1232" ht="15"/>
    <row r="1233" ht="15"/>
    <row r="1234" ht="15"/>
    <row r="1236" ht="15"/>
    <row r="1237" ht="15"/>
    <row r="1238" ht="15"/>
    <row r="1249" ht="15"/>
    <row r="1252" ht="15"/>
  </sheetData>
  <dataValidations count="2">
    <dataValidation allowBlank="1" showInputMessage="1" showErrorMessage="1" sqref="E1" xr:uid="{920C6338-E771-4DAE-8C89-92A9093EA4DE}"/>
    <dataValidation type="list" allowBlank="1" showInputMessage="1" showErrorMessage="1" sqref="E2:E2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workbookViewId="0">
      <selection activeCell="E2" sqref="E2:F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39129</v>
      </c>
      <c r="B2" s="61" t="str">
        <f>IFERROR(VLOOKUP(D2,DB!A:K,11,0),"")</f>
        <v>R6</v>
      </c>
      <c r="C2" s="61">
        <v>1</v>
      </c>
      <c r="D2" s="61" t="s">
        <v>33863</v>
      </c>
      <c r="E2" s="61" t="s">
        <v>39100</v>
      </c>
      <c r="F2" s="148">
        <v>45967.660925925928</v>
      </c>
      <c r="G2" s="149">
        <f ca="1">IFERROR(NOW()-F2,"-")</f>
        <v>5.326678240817273E-2</v>
      </c>
      <c r="H2" s="150">
        <v>45967.652800925927</v>
      </c>
      <c r="I2" s="86" t="str">
        <f>IFERROR(VLOOKUP(D2,DB!A:F,6,0),"")</f>
        <v>SCECO</v>
      </c>
      <c r="J2" s="61" t="str">
        <f>IFERROR(VLOOKUP(D2,DB!A:G,7,0),"")</f>
        <v>Dead</v>
      </c>
      <c r="K2" s="151" t="s">
        <v>39130</v>
      </c>
      <c r="L2" s="152" t="str">
        <f>IFERROR(VLOOKUP(D2,DB!A:I,9,0),"")</f>
        <v>Latis</v>
      </c>
    </row>
    <row r="3" spans="1:12" ht="31.5" customHeight="1">
      <c r="A3" s="86"/>
      <c r="B3" s="61" t="str">
        <f>IFERROR(VLOOKUP(D3,DB!A:K,11,0),"")</f>
        <v/>
      </c>
      <c r="C3" s="61"/>
      <c r="D3" s="61"/>
      <c r="E3" s="61"/>
      <c r="F3" s="148"/>
      <c r="G3" s="149">
        <f ca="1">IFERROR(NOW()-F3,"-")</f>
        <v>45967.714192708336</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45967.714192708336</v>
      </c>
      <c r="H4" s="150"/>
      <c r="I4" s="86" t="str">
        <f>IFERROR(VLOOKUP(D4,DB!A:F,6,0),"")</f>
        <v/>
      </c>
      <c r="J4" s="61" t="str">
        <f>IFERROR(VLOOKUP(D4,DB!A:G,7,0),"")</f>
        <v/>
      </c>
      <c r="K4" s="151"/>
      <c r="L4" s="152" t="str">
        <f>IFERROR(VLOOKUP(D4,DB!A:I,9,0),"")</f>
        <v/>
      </c>
    </row>
    <row r="5" spans="1:12" ht="31.5" customHeight="1">
      <c r="A5" s="86"/>
      <c r="B5" s="61" t="str">
        <f>IFERROR(VLOOKUP(D5,DB!A:K,11,0),"")</f>
        <v>R6</v>
      </c>
      <c r="C5" s="61"/>
      <c r="D5" s="61" t="s">
        <v>8073</v>
      </c>
      <c r="E5" s="61"/>
      <c r="F5" s="148"/>
      <c r="G5" s="149">
        <f ca="1">IFERROR(NOW()-F5,"-")</f>
        <v>45967.714192708336</v>
      </c>
      <c r="H5" s="150"/>
      <c r="I5" s="86" t="str">
        <f>IFERROR(VLOOKUP(D5,DB!A:F,6,0),"")</f>
        <v>Generator-SG</v>
      </c>
      <c r="J5" s="61" t="str">
        <f>IFERROR(VLOOKUP(D5,DB!A:G,7,0),"")</f>
        <v>New BB</v>
      </c>
      <c r="K5" s="151"/>
      <c r="L5" s="152" t="str">
        <f>IFERROR(VLOOKUP(D5,DB!A:I,9,0),"")</f>
        <v>Zain</v>
      </c>
    </row>
    <row r="6" spans="1:12" ht="31.5" customHeight="1">
      <c r="A6" s="86"/>
      <c r="B6" s="61" t="str">
        <f>IFERROR(VLOOKUP(D6,DB!A:K,11,0),"")</f>
        <v>R6</v>
      </c>
      <c r="C6" s="61"/>
      <c r="D6" s="61" t="s">
        <v>7609</v>
      </c>
      <c r="E6" s="61"/>
      <c r="F6" s="148"/>
      <c r="G6" s="149">
        <f ca="1">IFERROR(NOW()-F6,"-")</f>
        <v>45967.714192708336</v>
      </c>
      <c r="H6" s="150" t="s">
        <v>39107</v>
      </c>
      <c r="I6" s="86" t="str">
        <f>IFERROR(VLOOKUP(D6,DB!A:F,6,0),"")</f>
        <v>SCECO-Rental-Genset</v>
      </c>
      <c r="J6" s="61" t="str">
        <f>IFERROR(VLOOKUP(D6,DB!A:G,7,0),"")</f>
        <v xml:space="preserve">Good </v>
      </c>
      <c r="K6" s="151"/>
      <c r="L6" s="152" t="str">
        <f>IFERROR(VLOOKUP(D6,DB!A:I,9,0),"")</f>
        <v>Zain</v>
      </c>
    </row>
    <row r="7" spans="1:12" ht="31.5" customHeight="1">
      <c r="A7" s="86"/>
      <c r="B7" s="61" t="str">
        <f>IFERROR(VLOOKUP(D7,DB!A:K,11,0),"")</f>
        <v/>
      </c>
      <c r="C7" s="61"/>
      <c r="D7" s="61"/>
      <c r="E7" s="61"/>
      <c r="F7" s="148"/>
      <c r="G7" s="149">
        <f ca="1">IFERROR(NOW()-F7,"-")</f>
        <v>45967.714192708336</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45967.714192708336</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45967.714192708336</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45967.714192708336</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45967.714192708336</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45967.714192708336</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45967.714192708336</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45967.714192708336</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45967.714192708336</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45967.714192708336</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45967.714192708336</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45967.714192708336</v>
      </c>
      <c r="H18" s="150"/>
      <c r="I18" s="86" t="str">
        <f>IFERROR(VLOOKUP(D18,DB!A:F,6,0),"")</f>
        <v/>
      </c>
      <c r="J18" s="61" t="str">
        <f>IFERROR(VLOOKUP(D18,DB!A:G,7,0),"")</f>
        <v/>
      </c>
      <c r="K18" s="151"/>
      <c r="L18" s="152" t="str">
        <f>IFERROR(VLOOKUP(D18,DB!A:I,9,0),"")</f>
        <v/>
      </c>
    </row>
    <row r="19" spans="1:12" ht="31.5" customHeight="1">
      <c r="A19" s="86"/>
      <c r="B19" s="61" t="str">
        <f>IFERROR(VLOOKUP(D19,DB!A:K,11,0),"")</f>
        <v/>
      </c>
      <c r="C19" s="61" t="s">
        <v>39108</v>
      </c>
      <c r="D19" s="61"/>
      <c r="E19" s="61"/>
      <c r="F19" s="148"/>
      <c r="G19" s="149">
        <f ca="1">IFERROR(NOW()-F19,"-")</f>
        <v>45967.714192708336</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45967.714192708336</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45967.714192708336</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45967.714192708336</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45967.714192708336</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45967.714192708336</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45967.714192708336</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45967.714192708336</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45967.714192708336</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45967.714192708336</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45967.714192708336</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45967.714192708336</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45967.714192708336</v>
      </c>
      <c r="H31" s="150"/>
      <c r="I31" s="86" t="str">
        <f>IFERROR(VLOOKUP(D31,DB!A:F,6,0),"")</f>
        <v/>
      </c>
      <c r="J31" s="61" t="str">
        <f>IFERROR(VLOOKUP(D31,DB!A:G,7,0),"")</f>
        <v/>
      </c>
      <c r="K31" s="151"/>
      <c r="L31" s="152" t="str">
        <f>IFERROR(VLOOKUP(D31,DB!A:I,9,0),"")</f>
        <v/>
      </c>
    </row>
    <row r="32" spans="1:12" ht="31.5" customHeight="1">
      <c r="A32" s="86"/>
      <c r="B32" s="61" t="str">
        <f>IFERROR(VLOOKUP(D32,DB!A:K,11,0),"")</f>
        <v/>
      </c>
      <c r="C32" s="61"/>
      <c r="D32" s="61"/>
      <c r="E32" s="61"/>
      <c r="F32" s="148"/>
      <c r="G32" s="149">
        <f ca="1">IFERROR(NOW()-F32,"-")</f>
        <v>45967.714192708336</v>
      </c>
      <c r="H32" s="150"/>
      <c r="I32" s="86" t="str">
        <f>IFERROR(VLOOKUP(D32,DB!A:F,6,0),"")</f>
        <v/>
      </c>
      <c r="J32" s="61" t="str">
        <f>IFERROR(VLOOKUP(D32,DB!A:G,7,0),"")</f>
        <v/>
      </c>
      <c r="K32" s="151"/>
      <c r="L32" s="152" t="str">
        <f>IFERROR(VLOOKUP(D32,DB!A:I,9,0),"")</f>
        <v/>
      </c>
    </row>
    <row r="33" spans="1:12" ht="31.5" customHeight="1">
      <c r="A33" s="86"/>
      <c r="B33" s="61" t="str">
        <f>IFERROR(VLOOKUP(D33,DB!A:K,11,0),"")</f>
        <v/>
      </c>
      <c r="C33" s="61"/>
      <c r="D33" s="61"/>
      <c r="E33" s="61"/>
      <c r="F33" s="148"/>
      <c r="G33" s="149">
        <f ca="1">IFERROR(NOW()-F33,"-")</f>
        <v>45967.714192708336</v>
      </c>
      <c r="H33" s="150"/>
      <c r="I33" s="86" t="str">
        <f>IFERROR(VLOOKUP(D33,DB!A:F,6,0),"")</f>
        <v/>
      </c>
      <c r="J33" s="61" t="str">
        <f>IFERROR(VLOOKUP(D33,DB!A:G,7,0),"")</f>
        <v/>
      </c>
      <c r="K33" s="151"/>
      <c r="L33" s="152" t="str">
        <f>IFERROR(VLOOKUP(D33,DB!A:I,9,0),"")</f>
        <v/>
      </c>
    </row>
    <row r="34" spans="1:12" ht="31.5" customHeight="1">
      <c r="A34" s="86"/>
      <c r="B34" s="61" t="str">
        <f>IFERROR(VLOOKUP(D34,DB!A:K,11,0),"")</f>
        <v/>
      </c>
      <c r="C34" s="61"/>
      <c r="D34" s="61"/>
      <c r="E34" s="61"/>
      <c r="F34" s="148"/>
      <c r="G34" s="149">
        <f ca="1">IFERROR(NOW()-F34,"-")</f>
        <v>45967.714192708336</v>
      </c>
      <c r="H34" s="150"/>
      <c r="I34" s="86" t="str">
        <f>IFERROR(VLOOKUP(D34,DB!A:F,6,0),"")</f>
        <v/>
      </c>
      <c r="J34" s="61" t="str">
        <f>IFERROR(VLOOKUP(D34,DB!A:G,7,0),"")</f>
        <v/>
      </c>
      <c r="K34" s="151"/>
      <c r="L34" s="152" t="str">
        <f>IFERROR(VLOOKUP(D34,DB!A:I,9,0),"")</f>
        <v/>
      </c>
    </row>
    <row r="35" spans="1:12" ht="31.5" customHeight="1">
      <c r="A35" s="86"/>
      <c r="B35" s="61" t="str">
        <f>IFERROR(VLOOKUP(D35,DB!A:K,11,0),"")</f>
        <v/>
      </c>
      <c r="C35" s="61"/>
      <c r="D35" s="61"/>
      <c r="E35" s="61"/>
      <c r="F35" s="148"/>
      <c r="G35" s="149">
        <f ca="1">IFERROR(NOW()-F35,"-")</f>
        <v>45967.714192708336</v>
      </c>
      <c r="H35" s="150"/>
      <c r="I35" s="86" t="str">
        <f>IFERROR(VLOOKUP(D35,DB!A:F,6,0),"")</f>
        <v/>
      </c>
      <c r="J35" s="61" t="str">
        <f>IFERROR(VLOOKUP(D35,DB!A:G,7,0),"")</f>
        <v/>
      </c>
      <c r="K35" s="151"/>
      <c r="L35" s="152" t="str">
        <f>IFERROR(VLOOKUP(D35,DB!A:I,9,0),"")</f>
        <v/>
      </c>
    </row>
    <row r="36" spans="1:12" ht="31.5" customHeight="1">
      <c r="A36" s="86"/>
      <c r="B36" s="61" t="str">
        <f>IFERROR(VLOOKUP(D36,DB!A:K,11,0),"")</f>
        <v/>
      </c>
      <c r="C36" s="61"/>
      <c r="D36" s="61"/>
      <c r="E36" s="61"/>
      <c r="F36" s="148"/>
      <c r="G36" s="149">
        <f ca="1">IFERROR(NOW()-F36,"-")</f>
        <v>45967.714192708336</v>
      </c>
      <c r="H36" s="150"/>
      <c r="I36" s="86" t="str">
        <f>IFERROR(VLOOKUP(D36,DB!A:F,6,0),"")</f>
        <v/>
      </c>
      <c r="J36" s="61" t="str">
        <f>IFERROR(VLOOKUP(D36,DB!A:G,7,0),"")</f>
        <v/>
      </c>
      <c r="K36" s="151"/>
      <c r="L36" s="152"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2025-11-06T14:08:44Z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